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I grupp" sheetId="1" r:id="rId1"/>
    <sheet name="II grupp" sheetId="2" r:id="rId2"/>
    <sheet name="III grupp" sheetId="3" r:id="rId3"/>
  </sheets>
  <definedNames/>
  <calcPr fullCalcOnLoad="1"/>
</workbook>
</file>

<file path=xl/sharedStrings.xml><?xml version="1.0" encoding="utf-8"?>
<sst xmlns="http://schemas.openxmlformats.org/spreadsheetml/2006/main" count="253" uniqueCount="116">
  <si>
    <t>Võistleja</t>
  </si>
  <si>
    <t>Võistluse käik</t>
  </si>
  <si>
    <t>Saavutatud tulemused</t>
  </si>
  <si>
    <t>Pere- ja eesnimi</t>
  </si>
  <si>
    <t>Võistkond  Klubi</t>
  </si>
  <si>
    <t>Sincl. koef.</t>
  </si>
  <si>
    <t>Rebimine</t>
  </si>
  <si>
    <t>Tõukamine</t>
  </si>
  <si>
    <t>Summa</t>
  </si>
  <si>
    <t>Punktid</t>
  </si>
  <si>
    <t>R</t>
  </si>
  <si>
    <t>koht</t>
  </si>
  <si>
    <t>T</t>
  </si>
  <si>
    <t>S</t>
  </si>
  <si>
    <t>Sünniaasta</t>
  </si>
  <si>
    <t>Keha kaal</t>
  </si>
  <si>
    <t>/</t>
  </si>
  <si>
    <t>kat.</t>
  </si>
  <si>
    <t xml:space="preserve">Tõstekohtunikud:  </t>
  </si>
  <si>
    <t>Võistluste direktor Ahti Uppin</t>
  </si>
  <si>
    <t>Sp.  Järk</t>
  </si>
  <si>
    <t>Jõud</t>
  </si>
  <si>
    <t>Vargamäe</t>
  </si>
  <si>
    <t>Athleticus</t>
  </si>
  <si>
    <t>I</t>
  </si>
  <si>
    <t>II</t>
  </si>
  <si>
    <t>Heigo Tarasov</t>
  </si>
  <si>
    <t>III</t>
  </si>
  <si>
    <t>2. Ain Pent</t>
  </si>
  <si>
    <t>Albu 04.12. 2010.a.</t>
  </si>
  <si>
    <t>Karbus Teet</t>
  </si>
  <si>
    <t>Martinson Ronaldo</t>
  </si>
  <si>
    <t>Karbus Mati</t>
  </si>
  <si>
    <t>Talu Kalle</t>
  </si>
  <si>
    <t>Neemsalu Lauri</t>
  </si>
  <si>
    <t>kk-40kg</t>
  </si>
  <si>
    <t>kk-45kg</t>
  </si>
  <si>
    <t>kk-50kg</t>
  </si>
  <si>
    <t>Tihane Taavi</t>
  </si>
  <si>
    <t>kk-56kg</t>
  </si>
  <si>
    <t>Kiilmann Casper</t>
  </si>
  <si>
    <t>Bombul Ants</t>
  </si>
  <si>
    <t>Arumäe Rain</t>
  </si>
  <si>
    <t>Paide Kang</t>
  </si>
  <si>
    <t>Kask David</t>
  </si>
  <si>
    <t>Neiud</t>
  </si>
  <si>
    <t>Bombul Ave</t>
  </si>
  <si>
    <t>I grupp kk-35kg, kk-40kg; kk-45kg; kk-50kg; kk-56kg; neiud.</t>
  </si>
  <si>
    <t>Albu 18.12. 2010.a.</t>
  </si>
  <si>
    <t>Järvamaa meistrivõistlused</t>
  </si>
  <si>
    <t>II grupp kk-62kg; kk-69kg; kk-77kg.</t>
  </si>
  <si>
    <t>kk-62kg</t>
  </si>
  <si>
    <t>Vender Alex</t>
  </si>
  <si>
    <t>Breemet Kevin</t>
  </si>
  <si>
    <t>kk-69kg</t>
  </si>
  <si>
    <t>Tubin Enno</t>
  </si>
  <si>
    <t>Ilm Argo</t>
  </si>
  <si>
    <t>kk-77kg</t>
  </si>
  <si>
    <t>Sau Olavi</t>
  </si>
  <si>
    <t>Jalast Ranno</t>
  </si>
  <si>
    <t>III grupp kk-85kg; kk-94kg; kk-105kg; kk+105kg.</t>
  </si>
  <si>
    <t>Pent Lembit</t>
  </si>
  <si>
    <t>Keller Taago</t>
  </si>
  <si>
    <t>Lepp Verner</t>
  </si>
  <si>
    <t>Unt Tauri</t>
  </si>
  <si>
    <t>Bessedin Daniel</t>
  </si>
  <si>
    <t>Koppel Indrek</t>
  </si>
  <si>
    <t>kk - 85kg</t>
  </si>
  <si>
    <t>kk - 94kg</t>
  </si>
  <si>
    <t>kk + 105kg</t>
  </si>
  <si>
    <t>kk - 105kg</t>
  </si>
  <si>
    <t>Kuningas Erik</t>
  </si>
  <si>
    <t>Noormann Timmo</t>
  </si>
  <si>
    <t>Sekretär:  Indrek Koppel                  /    kat.</t>
  </si>
  <si>
    <t>1.Leho Pent</t>
  </si>
  <si>
    <t>3. Martin Metsma</t>
  </si>
  <si>
    <t>1. Leho Pent</t>
  </si>
  <si>
    <t>Rauno Uusler</t>
  </si>
  <si>
    <t>Ingela Jalast</t>
  </si>
  <si>
    <t>18/x</t>
  </si>
  <si>
    <t>20/x</t>
  </si>
  <si>
    <t>25/x</t>
  </si>
  <si>
    <t>35/x</t>
  </si>
  <si>
    <t>38/x</t>
  </si>
  <si>
    <t>42/x</t>
  </si>
  <si>
    <t>46/x</t>
  </si>
  <si>
    <t>47/x</t>
  </si>
  <si>
    <t>49/x</t>
  </si>
  <si>
    <t>27/x</t>
  </si>
  <si>
    <t>33/x</t>
  </si>
  <si>
    <t>44/x</t>
  </si>
  <si>
    <t>63/x</t>
  </si>
  <si>
    <t>71/x</t>
  </si>
  <si>
    <t>48/x</t>
  </si>
  <si>
    <t>90/x</t>
  </si>
  <si>
    <t>100/x</t>
  </si>
  <si>
    <t>45/x</t>
  </si>
  <si>
    <t>45X</t>
  </si>
  <si>
    <t>73/x</t>
  </si>
  <si>
    <t>x</t>
  </si>
  <si>
    <t>105/x</t>
  </si>
  <si>
    <t>115/x</t>
  </si>
  <si>
    <t>80/x</t>
  </si>
  <si>
    <t>107/x</t>
  </si>
  <si>
    <t>110/x</t>
  </si>
  <si>
    <t>123/x</t>
  </si>
  <si>
    <t>70/x</t>
  </si>
  <si>
    <t>95/x</t>
  </si>
  <si>
    <t>130/x</t>
  </si>
  <si>
    <t>132/x</t>
  </si>
  <si>
    <t>Sekretär:   Ahti Uppin                  /    kat.</t>
  </si>
  <si>
    <t>Jalast Rasmus</t>
  </si>
  <si>
    <t>Talimaa Dave</t>
  </si>
  <si>
    <t>Järvamaa Meistrivõistlused kl. tõstmises</t>
  </si>
  <si>
    <t>Järvamaa meistrivõistlused klassikalises tõstmises</t>
  </si>
  <si>
    <t>klassikalises tõstmises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</si>
</sst>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0.0000"/>
  </numFmts>
  <fonts count="31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1" fillId="0" borderId="4" applyNumberFormat="0" applyFill="0" applyAlignment="0" applyProtection="0"/>
    <xf numFmtId="0" fontId="0" fillId="18" borderId="5" applyNumberFormat="0" applyFont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16" borderId="9" applyNumberFormat="0" applyAlignment="0" applyProtection="0"/>
  </cellStyleXfs>
  <cellXfs count="177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 vertical="center" wrapText="1"/>
    </xf>
    <xf numFmtId="2" fontId="5" fillId="0" borderId="14" xfId="0" applyNumberFormat="1" applyFont="1" applyBorder="1" applyAlignment="1">
      <alignment horizontal="centerContinuous" vertical="center" wrapText="1"/>
    </xf>
    <xf numFmtId="168" fontId="5" fillId="0" borderId="14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5" xfId="0" applyFont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Continuous" vertical="center"/>
    </xf>
    <xf numFmtId="0" fontId="6" fillId="0" borderId="16" xfId="0" applyFont="1" applyBorder="1" applyAlignment="1" applyProtection="1">
      <alignment horizontal="center"/>
      <protection locked="0"/>
    </xf>
    <xf numFmtId="169" fontId="6" fillId="0" borderId="16" xfId="0" applyNumberFormat="1" applyFont="1" applyBorder="1" applyAlignment="1" applyProtection="1">
      <alignment horizontal="center"/>
      <protection locked="0"/>
    </xf>
    <xf numFmtId="168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168" fontId="6" fillId="0" borderId="0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2" fontId="0" fillId="0" borderId="31" xfId="0" applyNumberFormat="1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 wrapText="1"/>
    </xf>
    <xf numFmtId="2" fontId="0" fillId="0" borderId="31" xfId="0" applyNumberFormat="1" applyFont="1" applyBorder="1" applyAlignment="1">
      <alignment horizontal="centerContinuous" vertical="center" wrapText="1"/>
    </xf>
    <xf numFmtId="168" fontId="0" fillId="0" borderId="31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32" xfId="0" applyFont="1" applyBorder="1" applyAlignment="1">
      <alignment horizontal="centerContinuous" vertical="center" wrapText="1"/>
    </xf>
    <xf numFmtId="0" fontId="6" fillId="0" borderId="26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69" fontId="6" fillId="0" borderId="12" xfId="0" applyNumberFormat="1" applyFont="1" applyBorder="1" applyAlignment="1" applyProtection="1">
      <alignment horizontal="center"/>
      <protection locked="0"/>
    </xf>
    <xf numFmtId="168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0" fillId="24" borderId="18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24" borderId="34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169" fontId="6" fillId="0" borderId="16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68" fontId="3" fillId="0" borderId="0" xfId="0" applyNumberFormat="1" applyFont="1" applyBorder="1" applyAlignment="1">
      <alignment horizontal="left"/>
    </xf>
    <xf numFmtId="2" fontId="6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8" fontId="6" fillId="0" borderId="21" xfId="0" applyNumberFormat="1" applyFont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168" fontId="6" fillId="0" borderId="21" xfId="0" applyNumberFormat="1" applyFont="1" applyBorder="1" applyAlignment="1">
      <alignment horizontal="center"/>
    </xf>
    <xf numFmtId="0" fontId="6" fillId="0" borderId="41" xfId="0" applyFont="1" applyBorder="1" applyAlignment="1" applyProtection="1">
      <alignment horizontal="center"/>
      <protection locked="0"/>
    </xf>
    <xf numFmtId="168" fontId="6" fillId="0" borderId="13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25" borderId="20" xfId="0" applyFont="1" applyFill="1" applyBorder="1" applyAlignment="1" applyProtection="1">
      <alignment horizontal="center"/>
      <protection locked="0"/>
    </xf>
    <xf numFmtId="0" fontId="6" fillId="25" borderId="16" xfId="0" applyFont="1" applyFill="1" applyBorder="1" applyAlignment="1" applyProtection="1">
      <alignment horizontal="center"/>
      <protection locked="0"/>
    </xf>
    <xf numFmtId="0" fontId="6" fillId="25" borderId="18" xfId="0" applyFont="1" applyFill="1" applyBorder="1" applyAlignment="1">
      <alignment horizontal="center"/>
    </xf>
    <xf numFmtId="0" fontId="6" fillId="26" borderId="16" xfId="0" applyFont="1" applyFill="1" applyBorder="1" applyAlignment="1" applyProtection="1">
      <alignment horizontal="center"/>
      <protection locked="0"/>
    </xf>
    <xf numFmtId="0" fontId="6" fillId="21" borderId="16" xfId="0" applyFont="1" applyFill="1" applyBorder="1" applyAlignment="1" applyProtection="1">
      <alignment horizontal="center"/>
      <protection locked="0"/>
    </xf>
    <xf numFmtId="0" fontId="6" fillId="26" borderId="17" xfId="0" applyFont="1" applyFill="1" applyBorder="1" applyAlignment="1" applyProtection="1">
      <alignment horizontal="center"/>
      <protection locked="0"/>
    </xf>
    <xf numFmtId="0" fontId="6" fillId="26" borderId="16" xfId="0" applyFont="1" applyFill="1" applyBorder="1" applyAlignment="1" applyProtection="1">
      <alignment horizontal="center"/>
      <protection locked="0"/>
    </xf>
    <xf numFmtId="0" fontId="6" fillId="21" borderId="17" xfId="0" applyFont="1" applyFill="1" applyBorder="1" applyAlignment="1" applyProtection="1">
      <alignment horizontal="center"/>
      <protection locked="0"/>
    </xf>
    <xf numFmtId="0" fontId="6" fillId="26" borderId="17" xfId="0" applyFont="1" applyFill="1" applyBorder="1" applyAlignment="1" applyProtection="1">
      <alignment horizontal="center"/>
      <protection locked="0"/>
    </xf>
    <xf numFmtId="0" fontId="6" fillId="26" borderId="12" xfId="0" applyFont="1" applyFill="1" applyBorder="1" applyAlignment="1" applyProtection="1">
      <alignment horizontal="center"/>
      <protection locked="0"/>
    </xf>
    <xf numFmtId="0" fontId="6" fillId="21" borderId="11" xfId="0" applyFont="1" applyFill="1" applyBorder="1" applyAlignment="1" applyProtection="1">
      <alignment horizontal="center"/>
      <protection locked="0"/>
    </xf>
    <xf numFmtId="0" fontId="30" fillId="21" borderId="17" xfId="0" applyFont="1" applyFill="1" applyBorder="1" applyAlignment="1" applyProtection="1">
      <alignment horizontal="center"/>
      <protection locked="0"/>
    </xf>
    <xf numFmtId="0" fontId="6" fillId="26" borderId="18" xfId="0" applyFont="1" applyFill="1" applyBorder="1" applyAlignment="1" applyProtection="1">
      <alignment horizontal="center"/>
      <protection locked="0"/>
    </xf>
    <xf numFmtId="0" fontId="6" fillId="26" borderId="19" xfId="0" applyFont="1" applyFill="1" applyBorder="1" applyAlignment="1" applyProtection="1">
      <alignment horizontal="center"/>
      <protection locked="0"/>
    </xf>
    <xf numFmtId="0" fontId="6" fillId="26" borderId="20" xfId="0" applyFont="1" applyFill="1" applyBorder="1" applyAlignment="1" applyProtection="1">
      <alignment horizontal="center"/>
      <protection locked="0"/>
    </xf>
    <xf numFmtId="0" fontId="6" fillId="26" borderId="18" xfId="0" applyFont="1" applyFill="1" applyBorder="1" applyAlignment="1" applyProtection="1">
      <alignment horizontal="center"/>
      <protection locked="0"/>
    </xf>
    <xf numFmtId="0" fontId="6" fillId="26" borderId="19" xfId="0" applyFont="1" applyFill="1" applyBorder="1" applyAlignment="1" applyProtection="1">
      <alignment horizontal="center"/>
      <protection locked="0"/>
    </xf>
    <xf numFmtId="0" fontId="6" fillId="26" borderId="20" xfId="0" applyFont="1" applyFill="1" applyBorder="1" applyAlignment="1" applyProtection="1">
      <alignment horizontal="center"/>
      <protection locked="0"/>
    </xf>
    <xf numFmtId="0" fontId="6" fillId="21" borderId="19" xfId="0" applyFont="1" applyFill="1" applyBorder="1" applyAlignment="1" applyProtection="1">
      <alignment horizontal="center"/>
      <protection locked="0"/>
    </xf>
    <xf numFmtId="0" fontId="6" fillId="21" borderId="20" xfId="0" applyFont="1" applyFill="1" applyBorder="1" applyAlignment="1" applyProtection="1">
      <alignment horizontal="center"/>
      <protection locked="0"/>
    </xf>
    <xf numFmtId="0" fontId="6" fillId="26" borderId="20" xfId="0" applyFont="1" applyFill="1" applyBorder="1" applyAlignment="1" applyProtection="1">
      <alignment horizontal="center"/>
      <protection locked="0"/>
    </xf>
    <xf numFmtId="0" fontId="6" fillId="21" borderId="20" xfId="0" applyFont="1" applyFill="1" applyBorder="1" applyAlignment="1" applyProtection="1">
      <alignment horizontal="center"/>
      <protection locked="0"/>
    </xf>
    <xf numFmtId="0" fontId="6" fillId="21" borderId="18" xfId="0" applyFont="1" applyFill="1" applyBorder="1" applyAlignment="1" applyProtection="1">
      <alignment horizontal="center"/>
      <protection locked="0"/>
    </xf>
    <xf numFmtId="0" fontId="6" fillId="21" borderId="20" xfId="0" applyFont="1" applyFill="1" applyBorder="1" applyAlignment="1" applyProtection="1">
      <alignment horizontal="center"/>
      <protection locked="0"/>
    </xf>
    <xf numFmtId="0" fontId="6" fillId="21" borderId="16" xfId="0" applyFont="1" applyFill="1" applyBorder="1" applyAlignment="1" applyProtection="1">
      <alignment horizontal="center"/>
      <protection locked="0"/>
    </xf>
    <xf numFmtId="0" fontId="6" fillId="26" borderId="16" xfId="0" applyFont="1" applyFill="1" applyBorder="1" applyAlignment="1" applyProtection="1">
      <alignment horizontal="center"/>
      <protection locked="0"/>
    </xf>
    <xf numFmtId="0" fontId="11" fillId="25" borderId="0" xfId="0" applyFont="1" applyFill="1" applyAlignment="1">
      <alignment/>
    </xf>
    <xf numFmtId="0" fontId="6" fillId="26" borderId="23" xfId="0" applyFont="1" applyFill="1" applyBorder="1" applyAlignment="1" applyProtection="1">
      <alignment horizontal="center"/>
      <protection locked="0"/>
    </xf>
    <xf numFmtId="0" fontId="6" fillId="26" borderId="24" xfId="0" applyFont="1" applyFill="1" applyBorder="1" applyAlignment="1" applyProtection="1">
      <alignment horizontal="center"/>
      <protection locked="0"/>
    </xf>
    <xf numFmtId="0" fontId="6" fillId="26" borderId="26" xfId="0" applyFont="1" applyFill="1" applyBorder="1" applyAlignment="1" applyProtection="1">
      <alignment horizontal="center"/>
      <protection locked="0"/>
    </xf>
    <xf numFmtId="0" fontId="6" fillId="21" borderId="18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="106" zoomScaleNormal="106" zoomScalePageLayoutView="0" workbookViewId="0" topLeftCell="A1">
      <pane ySplit="1" topLeftCell="BM2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5.7109375" style="0" customWidth="1"/>
    <col min="4" max="4" width="11.7109375" style="0" customWidth="1"/>
    <col min="5" max="5" width="5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57421875" style="0" customWidth="1"/>
    <col min="19" max="19" width="3.7109375" style="0" customWidth="1"/>
    <col min="20" max="20" width="7.7109375" style="0" customWidth="1"/>
  </cols>
  <sheetData>
    <row r="1" spans="1:20" s="99" customFormat="1" ht="21" customHeight="1">
      <c r="A1" s="95"/>
      <c r="B1" s="95"/>
      <c r="C1" s="95"/>
      <c r="D1" s="95"/>
      <c r="E1" s="96" t="s">
        <v>113</v>
      </c>
      <c r="F1" s="97"/>
      <c r="G1" s="97"/>
      <c r="H1" s="97"/>
      <c r="I1" s="97"/>
      <c r="J1" s="97"/>
      <c r="K1" s="97"/>
      <c r="L1" s="97"/>
      <c r="M1" s="98"/>
      <c r="N1" s="98"/>
      <c r="O1" s="98"/>
      <c r="P1" s="98"/>
      <c r="Q1" s="95"/>
      <c r="R1" s="95"/>
      <c r="S1" s="95"/>
      <c r="T1" s="96"/>
    </row>
    <row r="2" spans="1:20" s="102" customFormat="1" ht="15">
      <c r="A2" s="100"/>
      <c r="B2" s="101"/>
      <c r="C2" s="101"/>
      <c r="E2" s="103"/>
      <c r="F2" s="104"/>
      <c r="G2" s="155" t="s">
        <v>29</v>
      </c>
      <c r="H2" s="155"/>
      <c r="I2" s="155"/>
      <c r="J2" s="155"/>
      <c r="K2" s="154"/>
      <c r="L2" s="154"/>
      <c r="M2" s="154"/>
      <c r="N2" s="154"/>
      <c r="T2" s="103"/>
    </row>
    <row r="3" spans="1:20" ht="15">
      <c r="A3" s="47"/>
      <c r="B3" s="7"/>
      <c r="C3" s="7"/>
      <c r="E3" s="1"/>
      <c r="F3" s="6"/>
      <c r="G3" s="5"/>
      <c r="H3" s="159"/>
      <c r="I3" s="159"/>
      <c r="J3" s="159"/>
      <c r="K3" s="160"/>
      <c r="L3" s="160"/>
      <c r="M3" s="160"/>
      <c r="N3" s="160"/>
      <c r="T3" s="1"/>
    </row>
    <row r="4" spans="1:20" ht="15.75" thickBot="1">
      <c r="A4" s="47"/>
      <c r="B4" s="7"/>
      <c r="C4" s="7"/>
      <c r="E4" s="1"/>
      <c r="F4" s="6"/>
      <c r="G4" s="5"/>
      <c r="H4" s="18"/>
      <c r="I4" s="18"/>
      <c r="J4" s="18"/>
      <c r="K4" s="19"/>
      <c r="L4" s="19"/>
      <c r="M4" s="19"/>
      <c r="N4" s="19"/>
      <c r="T4" s="1"/>
    </row>
    <row r="5" spans="1:20" s="55" customFormat="1" ht="18.75" customHeight="1" thickBot="1">
      <c r="A5" s="161" t="s">
        <v>0</v>
      </c>
      <c r="B5" s="162"/>
      <c r="C5" s="162"/>
      <c r="D5" s="162"/>
      <c r="E5" s="162"/>
      <c r="F5" s="162"/>
      <c r="G5" s="163" t="s">
        <v>1</v>
      </c>
      <c r="H5" s="164"/>
      <c r="I5" s="164"/>
      <c r="J5" s="164"/>
      <c r="K5" s="164"/>
      <c r="L5" s="165"/>
      <c r="M5" s="164" t="s">
        <v>2</v>
      </c>
      <c r="N5" s="164"/>
      <c r="O5" s="164"/>
      <c r="P5" s="164"/>
      <c r="Q5" s="164"/>
      <c r="R5" s="164"/>
      <c r="S5" s="164"/>
      <c r="T5" s="166"/>
    </row>
    <row r="6" spans="1:22" ht="36" customHeight="1">
      <c r="A6" s="167" t="s">
        <v>3</v>
      </c>
      <c r="B6" s="168"/>
      <c r="C6" s="44" t="s">
        <v>14</v>
      </c>
      <c r="D6" s="44" t="s">
        <v>4</v>
      </c>
      <c r="E6" s="45" t="s">
        <v>15</v>
      </c>
      <c r="F6" s="46" t="s">
        <v>5</v>
      </c>
      <c r="G6" s="17" t="s">
        <v>6</v>
      </c>
      <c r="H6" s="17"/>
      <c r="I6" s="41"/>
      <c r="J6" s="17" t="s">
        <v>7</v>
      </c>
      <c r="K6" s="17"/>
      <c r="L6" s="41"/>
      <c r="M6" s="17" t="s">
        <v>6</v>
      </c>
      <c r="N6" s="41"/>
      <c r="O6" s="17" t="s">
        <v>7</v>
      </c>
      <c r="P6" s="41"/>
      <c r="Q6" s="17" t="s">
        <v>8</v>
      </c>
      <c r="R6" s="42"/>
      <c r="S6" s="53" t="s">
        <v>20</v>
      </c>
      <c r="T6" s="43" t="s">
        <v>9</v>
      </c>
      <c r="V6" s="152"/>
    </row>
    <row r="7" spans="1:20" ht="15" customHeight="1" thickBot="1">
      <c r="A7" s="48"/>
      <c r="B7" s="9"/>
      <c r="C7" s="12"/>
      <c r="D7" s="12"/>
      <c r="E7" s="13"/>
      <c r="F7" s="14"/>
      <c r="G7" s="10">
        <v>1</v>
      </c>
      <c r="H7" s="10">
        <v>2</v>
      </c>
      <c r="I7" s="11">
        <v>3</v>
      </c>
      <c r="J7" s="10">
        <v>1</v>
      </c>
      <c r="K7" s="10">
        <v>2</v>
      </c>
      <c r="L7" s="11">
        <v>3</v>
      </c>
      <c r="M7" s="10" t="s">
        <v>10</v>
      </c>
      <c r="N7" s="11" t="s">
        <v>11</v>
      </c>
      <c r="O7" s="10" t="s">
        <v>12</v>
      </c>
      <c r="P7" s="11" t="s">
        <v>11</v>
      </c>
      <c r="Q7" s="10" t="s">
        <v>13</v>
      </c>
      <c r="R7" s="20" t="s">
        <v>11</v>
      </c>
      <c r="S7" s="8"/>
      <c r="T7" s="21"/>
    </row>
    <row r="8" spans="1:20" s="55" customFormat="1" ht="24" customHeight="1">
      <c r="A8" s="156" t="s">
        <v>47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</row>
    <row r="9" spans="1:20" ht="12.75">
      <c r="A9" s="65">
        <v>1</v>
      </c>
      <c r="B9" s="63" t="s">
        <v>30</v>
      </c>
      <c r="C9" s="22">
        <v>1998</v>
      </c>
      <c r="D9" s="22" t="s">
        <v>22</v>
      </c>
      <c r="E9" s="23">
        <v>32.9</v>
      </c>
      <c r="F9" s="24">
        <f aca="true" t="shared" si="0" ref="F9:F24">(10^(((LOG10(E9/173.961))*(LOG10(E9/173.961)))*0.784780654))</f>
        <v>2.5734643839179743</v>
      </c>
      <c r="G9" s="151" t="s">
        <v>79</v>
      </c>
      <c r="H9" s="134">
        <v>18</v>
      </c>
      <c r="I9" s="135">
        <v>20</v>
      </c>
      <c r="J9" s="125" t="s">
        <v>81</v>
      </c>
      <c r="K9" s="124">
        <v>25</v>
      </c>
      <c r="L9" s="126">
        <v>28</v>
      </c>
      <c r="M9" s="29">
        <f>IF(COUNT(G9:I9)&gt;0,LARGE(G9:I9,1),"")</f>
        <v>20</v>
      </c>
      <c r="N9" s="31"/>
      <c r="O9" s="37">
        <f>IF(COUNT(J9:L9)&gt;0,LARGE(J9:L9,1),"")</f>
        <v>28</v>
      </c>
      <c r="P9" s="30"/>
      <c r="Q9" s="86">
        <f>IF(AND(COUNT(M9)&gt;0,COUNT(O9)&gt;0),M9+O9,"")</f>
        <v>48</v>
      </c>
      <c r="R9" s="31" t="s">
        <v>24</v>
      </c>
      <c r="S9" s="28"/>
      <c r="T9" s="105">
        <f>IF(COUNT(F9)&gt;0,F9*(IF(COUNT(M9)&gt;0,M9,0)+IF(COUNT(O9)&gt;0,O9,0)),"")</f>
        <v>123.52629042806277</v>
      </c>
    </row>
    <row r="10" spans="1:20" ht="12.75">
      <c r="A10" s="65">
        <v>1</v>
      </c>
      <c r="B10" s="63" t="s">
        <v>111</v>
      </c>
      <c r="C10" s="22">
        <v>2001</v>
      </c>
      <c r="D10" s="22" t="s">
        <v>22</v>
      </c>
      <c r="E10" s="23">
        <v>32.1</v>
      </c>
      <c r="F10" s="24">
        <f t="shared" si="0"/>
        <v>2.6469398445173002</v>
      </c>
      <c r="G10" s="133">
        <v>15</v>
      </c>
      <c r="H10" s="134">
        <v>18</v>
      </c>
      <c r="I10" s="140" t="s">
        <v>80</v>
      </c>
      <c r="J10" s="124">
        <v>25</v>
      </c>
      <c r="K10" s="125" t="s">
        <v>88</v>
      </c>
      <c r="L10" s="126">
        <v>27</v>
      </c>
      <c r="M10" s="29">
        <f>IF(COUNT(G10:I10)&gt;0,LARGE(G10:I10,1),"")</f>
        <v>18</v>
      </c>
      <c r="N10" s="31"/>
      <c r="O10" s="37">
        <f>IF(COUNT(J10:L10)&gt;0,LARGE(J10:L10,1),"")</f>
        <v>27</v>
      </c>
      <c r="P10" s="30"/>
      <c r="Q10" s="86">
        <f>IF(AND(COUNT(M10)&gt;0,COUNT(O10)&gt;0),M10+O10,"")</f>
        <v>45</v>
      </c>
      <c r="R10" s="31" t="s">
        <v>25</v>
      </c>
      <c r="S10" s="28"/>
      <c r="T10" s="105">
        <f>IF(COUNT(F10)&gt;0,F10*(IF(COUNT(M10)&gt;0,M10,0)+IF(COUNT(O10)&gt;0,O10,0)),"")</f>
        <v>119.11229300327851</v>
      </c>
    </row>
    <row r="11" spans="1:20" ht="12.75">
      <c r="A11" s="65"/>
      <c r="B11" s="62"/>
      <c r="C11" s="22"/>
      <c r="D11" s="108" t="s">
        <v>35</v>
      </c>
      <c r="E11" s="23"/>
      <c r="F11" s="24"/>
      <c r="G11" s="25"/>
      <c r="H11" s="26"/>
      <c r="I11" s="27"/>
      <c r="J11" s="22"/>
      <c r="K11" s="22"/>
      <c r="L11" s="39"/>
      <c r="M11" s="29"/>
      <c r="N11" s="31"/>
      <c r="O11" s="37"/>
      <c r="P11" s="30"/>
      <c r="Q11" s="86"/>
      <c r="R11" s="31"/>
      <c r="S11" s="28"/>
      <c r="T11" s="105"/>
    </row>
    <row r="12" spans="1:20" ht="12.75">
      <c r="A12" s="65">
        <v>2</v>
      </c>
      <c r="B12" s="62" t="s">
        <v>31</v>
      </c>
      <c r="C12" s="22">
        <v>1999</v>
      </c>
      <c r="D12" s="22" t="s">
        <v>22</v>
      </c>
      <c r="E12" s="23">
        <v>37.2</v>
      </c>
      <c r="F12" s="24">
        <f t="shared" si="0"/>
        <v>2.2500506749380778</v>
      </c>
      <c r="G12" s="133">
        <v>15</v>
      </c>
      <c r="H12" s="134">
        <v>18</v>
      </c>
      <c r="I12" s="135">
        <v>21</v>
      </c>
      <c r="J12" s="124">
        <v>25</v>
      </c>
      <c r="K12" s="124">
        <v>30</v>
      </c>
      <c r="L12" s="126">
        <v>35</v>
      </c>
      <c r="M12" s="29">
        <f>IF(COUNT(G12:I12)&gt;0,LARGE(G12:I12,1),"")</f>
        <v>21</v>
      </c>
      <c r="N12" s="31"/>
      <c r="O12" s="37">
        <f>IF(COUNT(J12:L12)&gt;0,LARGE(J12:L12,1),"")</f>
        <v>35</v>
      </c>
      <c r="P12" s="30"/>
      <c r="Q12" s="86">
        <f>IF(AND(COUNT(M12)&gt;0,COUNT(O12)&gt;0),M12+O12,"")</f>
        <v>56</v>
      </c>
      <c r="R12" s="31" t="s">
        <v>25</v>
      </c>
      <c r="S12" s="28"/>
      <c r="T12" s="105">
        <f>IF(COUNT(F12)&gt;0,F12*(IF(COUNT(M12)&gt;0,M12,0)+IF(COUNT(O12)&gt;0,O12,0)),"")</f>
        <v>126.00283779653236</v>
      </c>
    </row>
    <row r="13" spans="1:20" ht="12.75">
      <c r="A13" s="65">
        <v>3</v>
      </c>
      <c r="B13" s="62" t="s">
        <v>32</v>
      </c>
      <c r="C13" s="22">
        <v>1996</v>
      </c>
      <c r="D13" s="22" t="s">
        <v>22</v>
      </c>
      <c r="E13" s="23">
        <v>38.9</v>
      </c>
      <c r="F13" s="24">
        <f t="shared" si="0"/>
        <v>2.1482383847488236</v>
      </c>
      <c r="G13" s="133">
        <v>22</v>
      </c>
      <c r="H13" s="134">
        <v>25</v>
      </c>
      <c r="I13" s="135">
        <v>27</v>
      </c>
      <c r="J13" s="124">
        <v>32</v>
      </c>
      <c r="K13" s="124">
        <v>37</v>
      </c>
      <c r="L13" s="126">
        <v>40</v>
      </c>
      <c r="M13" s="29">
        <f>IF(COUNT(G13:I13)&gt;0,LARGE(G13:I13,1),"")</f>
        <v>27</v>
      </c>
      <c r="N13" s="31"/>
      <c r="O13" s="37">
        <f>IF(COUNT(J13:L13)&gt;0,LARGE(J13:L13,1),"")</f>
        <v>40</v>
      </c>
      <c r="P13" s="30"/>
      <c r="Q13" s="86">
        <f>IF(AND(COUNT(M13)&gt;0,COUNT(O13)&gt;0),M13+O13,"")</f>
        <v>67</v>
      </c>
      <c r="R13" s="31" t="s">
        <v>24</v>
      </c>
      <c r="S13" s="28"/>
      <c r="T13" s="105">
        <f>IF(COUNT(F13)&gt;0,F13*(IF(COUNT(M13)&gt;0,M13,0)+IF(COUNT(O13)&gt;0,O13,0)),"")</f>
        <v>143.93197177817117</v>
      </c>
    </row>
    <row r="14" spans="1:20" ht="15" customHeight="1">
      <c r="A14" s="65"/>
      <c r="B14" s="62"/>
      <c r="C14" s="22"/>
      <c r="D14" s="108" t="s">
        <v>36</v>
      </c>
      <c r="E14" s="23"/>
      <c r="F14" s="24"/>
      <c r="G14" s="25"/>
      <c r="H14" s="26"/>
      <c r="I14" s="27"/>
      <c r="J14" s="22"/>
      <c r="K14" s="22"/>
      <c r="L14" s="39"/>
      <c r="M14" s="29"/>
      <c r="N14" s="31"/>
      <c r="O14" s="37"/>
      <c r="P14" s="30"/>
      <c r="Q14" s="86"/>
      <c r="R14" s="31"/>
      <c r="S14" s="28"/>
      <c r="T14" s="105"/>
    </row>
    <row r="15" spans="1:20" ht="12.75">
      <c r="A15" s="65">
        <v>4</v>
      </c>
      <c r="B15" s="62" t="s">
        <v>33</v>
      </c>
      <c r="C15" s="22">
        <v>1997</v>
      </c>
      <c r="D15" s="22" t="s">
        <v>22</v>
      </c>
      <c r="E15" s="23">
        <v>41.75</v>
      </c>
      <c r="F15" s="24">
        <f t="shared" si="0"/>
        <v>2.0020302236406065</v>
      </c>
      <c r="G15" s="151" t="s">
        <v>84</v>
      </c>
      <c r="H15" s="134">
        <v>42</v>
      </c>
      <c r="I15" s="140" t="s">
        <v>85</v>
      </c>
      <c r="J15" s="124">
        <v>52</v>
      </c>
      <c r="K15" s="124">
        <v>57</v>
      </c>
      <c r="L15" s="126">
        <v>60</v>
      </c>
      <c r="M15" s="29">
        <f>IF(COUNT(G15:I15)&gt;0,LARGE(G15:I15,1),"")</f>
        <v>42</v>
      </c>
      <c r="N15" s="31"/>
      <c r="O15" s="37">
        <f>IF(COUNT(J15:L15)&gt;0,LARGE(J15:L15,1),"")</f>
        <v>60</v>
      </c>
      <c r="P15" s="30"/>
      <c r="Q15" s="86">
        <f>IF(AND(COUNT(M15)&gt;0,COUNT(O15)&gt;0),M15+O15,"")</f>
        <v>102</v>
      </c>
      <c r="R15" s="31" t="s">
        <v>24</v>
      </c>
      <c r="S15" s="28"/>
      <c r="T15" s="105">
        <f>IF(COUNT(F15)&gt;0,F15*(IF(COUNT(M15)&gt;0,M15,0)+IF(COUNT(O15)&gt;0,O15,0)),"")</f>
        <v>204.20708281134185</v>
      </c>
    </row>
    <row r="16" spans="1:20" ht="12.75">
      <c r="A16" s="65">
        <v>5</v>
      </c>
      <c r="B16" s="63" t="s">
        <v>34</v>
      </c>
      <c r="C16" s="22">
        <v>1996</v>
      </c>
      <c r="D16" s="22" t="s">
        <v>22</v>
      </c>
      <c r="E16" s="23">
        <v>42.3</v>
      </c>
      <c r="F16" s="24">
        <f t="shared" si="0"/>
        <v>1.9768178686546167</v>
      </c>
      <c r="G16" s="133">
        <v>20</v>
      </c>
      <c r="H16" s="134">
        <v>23</v>
      </c>
      <c r="I16" s="140" t="s">
        <v>81</v>
      </c>
      <c r="J16" s="124">
        <v>28</v>
      </c>
      <c r="K16" s="124">
        <v>31</v>
      </c>
      <c r="L16" s="128" t="s">
        <v>89</v>
      </c>
      <c r="M16" s="29">
        <f>IF(COUNT(G16:I16)&gt;0,LARGE(G16:I16,1),"")</f>
        <v>23</v>
      </c>
      <c r="N16" s="31"/>
      <c r="O16" s="37">
        <f>IF(COUNT(J16:L16)&gt;0,LARGE(J16:L16,1),"")</f>
        <v>31</v>
      </c>
      <c r="P16" s="30"/>
      <c r="Q16" s="86">
        <f>IF(AND(COUNT(M16)&gt;0,COUNT(O16)&gt;0),M16+O16,"")</f>
        <v>54</v>
      </c>
      <c r="R16" s="31" t="s">
        <v>25</v>
      </c>
      <c r="S16" s="28"/>
      <c r="T16" s="105">
        <f>IF(COUNT(F16)&gt;0,F16*(IF(COUNT(M16)&gt;0,M16,0)+IF(COUNT(O16)&gt;0,O16,0)),"")</f>
        <v>106.7481649073493</v>
      </c>
    </row>
    <row r="17" spans="1:20" ht="12.75">
      <c r="A17" s="65"/>
      <c r="B17" s="63"/>
      <c r="C17" s="22"/>
      <c r="D17" s="108" t="s">
        <v>37</v>
      </c>
      <c r="E17" s="23"/>
      <c r="F17" s="24"/>
      <c r="G17" s="25"/>
      <c r="H17" s="26"/>
      <c r="I17" s="27"/>
      <c r="J17" s="22"/>
      <c r="K17" s="22"/>
      <c r="L17" s="39"/>
      <c r="M17" s="29"/>
      <c r="N17" s="31"/>
      <c r="O17" s="37"/>
      <c r="P17" s="30"/>
      <c r="Q17" s="86"/>
      <c r="R17" s="31"/>
      <c r="S17" s="28"/>
      <c r="T17" s="105"/>
    </row>
    <row r="18" spans="1:20" ht="12.75">
      <c r="A18" s="65">
        <v>6</v>
      </c>
      <c r="B18" s="63" t="s">
        <v>38</v>
      </c>
      <c r="C18" s="22">
        <v>1996</v>
      </c>
      <c r="D18" s="22" t="s">
        <v>22</v>
      </c>
      <c r="E18" s="23">
        <v>47.55</v>
      </c>
      <c r="F18" s="24">
        <f t="shared" si="0"/>
        <v>1.774261070377668</v>
      </c>
      <c r="G18" s="133">
        <v>35</v>
      </c>
      <c r="H18" s="139" t="s">
        <v>83</v>
      </c>
      <c r="I18" s="135">
        <v>38</v>
      </c>
      <c r="J18" s="124">
        <v>45</v>
      </c>
      <c r="K18" s="124">
        <v>50</v>
      </c>
      <c r="L18" s="126">
        <v>52</v>
      </c>
      <c r="M18" s="29">
        <f>IF(COUNT(G18:I18)&gt;0,LARGE(G18:I18,1),"")</f>
        <v>38</v>
      </c>
      <c r="N18" s="31"/>
      <c r="O18" s="37">
        <f>IF(COUNT(J18:L18)&gt;0,LARGE(J18:L18,1),"")</f>
        <v>52</v>
      </c>
      <c r="P18" s="30"/>
      <c r="Q18" s="86">
        <f>IF(AND(COUNT(M18)&gt;0,COUNT(O18)&gt;0),M18+O18,"")</f>
        <v>90</v>
      </c>
      <c r="R18" s="31" t="s">
        <v>24</v>
      </c>
      <c r="S18" s="28"/>
      <c r="T18" s="105">
        <f>IF(COUNT(F18)&gt;0,F18*(IF(COUNT(M18)&gt;0,M18,0)+IF(COUNT(O18)&gt;0,O18,0)),"")</f>
        <v>159.68349633399012</v>
      </c>
    </row>
    <row r="19" spans="1:20" ht="12.75">
      <c r="A19" s="65"/>
      <c r="B19" s="63"/>
      <c r="C19" s="22"/>
      <c r="D19" s="108" t="s">
        <v>39</v>
      </c>
      <c r="E19" s="23"/>
      <c r="F19" s="24"/>
      <c r="G19" s="25"/>
      <c r="H19" s="26"/>
      <c r="I19" s="27"/>
      <c r="J19" s="22"/>
      <c r="K19" s="22"/>
      <c r="L19" s="39"/>
      <c r="M19" s="29"/>
      <c r="N19" s="31"/>
      <c r="O19" s="37"/>
      <c r="P19" s="30"/>
      <c r="Q19" s="86"/>
      <c r="R19" s="31"/>
      <c r="S19" s="28"/>
      <c r="T19" s="105"/>
    </row>
    <row r="20" spans="1:20" ht="12.75">
      <c r="A20" s="65">
        <v>7</v>
      </c>
      <c r="B20" s="63" t="s">
        <v>40</v>
      </c>
      <c r="C20" s="22">
        <v>1997</v>
      </c>
      <c r="D20" s="22" t="s">
        <v>22</v>
      </c>
      <c r="E20" s="23">
        <v>55.05</v>
      </c>
      <c r="F20" s="24">
        <f t="shared" si="0"/>
        <v>1.570202060323318</v>
      </c>
      <c r="G20" s="133">
        <v>30</v>
      </c>
      <c r="H20" s="134">
        <v>33</v>
      </c>
      <c r="I20" s="140" t="s">
        <v>82</v>
      </c>
      <c r="J20" s="124">
        <v>40</v>
      </c>
      <c r="K20" s="125" t="s">
        <v>90</v>
      </c>
      <c r="L20" s="126">
        <v>44</v>
      </c>
      <c r="M20" s="29">
        <f>IF(COUNT(G20:I20)&gt;0,LARGE(G20:I20,1),"")</f>
        <v>33</v>
      </c>
      <c r="N20" s="31"/>
      <c r="O20" s="37">
        <f>IF(COUNT(J20:L20)&gt;0,LARGE(J20:L20,1),"")</f>
        <v>44</v>
      </c>
      <c r="P20" s="30"/>
      <c r="Q20" s="86">
        <f>IF(AND(COUNT(M20)&gt;0,COUNT(O20)&gt;0),M20+O20,"")</f>
        <v>77</v>
      </c>
      <c r="R20" s="31" t="s">
        <v>27</v>
      </c>
      <c r="S20" s="28"/>
      <c r="T20" s="105">
        <f>IF(COUNT(F20)&gt;0,F20*(IF(COUNT(M20)&gt;0,M20,0)+IF(COUNT(O20)&gt;0,O20,0)),"")</f>
        <v>120.90555864489548</v>
      </c>
    </row>
    <row r="21" spans="1:20" ht="12.75">
      <c r="A21" s="65">
        <v>8</v>
      </c>
      <c r="B21" s="63" t="s">
        <v>53</v>
      </c>
      <c r="C21" s="22">
        <v>1995</v>
      </c>
      <c r="D21" s="22" t="s">
        <v>43</v>
      </c>
      <c r="E21" s="23">
        <v>55.6</v>
      </c>
      <c r="F21" s="24">
        <f t="shared" si="0"/>
        <v>1.5580592741710868</v>
      </c>
      <c r="G21" s="133">
        <v>36</v>
      </c>
      <c r="H21" s="134">
        <v>38</v>
      </c>
      <c r="I21" s="135">
        <v>40</v>
      </c>
      <c r="J21" s="124">
        <v>49</v>
      </c>
      <c r="K21" s="124">
        <v>52</v>
      </c>
      <c r="L21" s="126">
        <v>55</v>
      </c>
      <c r="M21" s="29">
        <f>IF(COUNT(G21:I21)&gt;0,LARGE(G21:I21,1),"")</f>
        <v>40</v>
      </c>
      <c r="N21" s="31"/>
      <c r="O21" s="37">
        <f>IF(COUNT(J21:L21)&gt;0,LARGE(J21:L21,1),"")</f>
        <v>55</v>
      </c>
      <c r="P21" s="30"/>
      <c r="Q21" s="86">
        <f>IF(AND(COUNT(M21)&gt;0,COUNT(O21)&gt;0),M21+O21,"")</f>
        <v>95</v>
      </c>
      <c r="R21" s="31" t="s">
        <v>25</v>
      </c>
      <c r="S21" s="28"/>
      <c r="T21" s="105">
        <f>IF(COUNT(F21)&gt;0,F21*(IF(COUNT(M21)&gt;0,M21,0)+IF(COUNT(O21)&gt;0,O21,0)),"")</f>
        <v>148.01563104625325</v>
      </c>
    </row>
    <row r="22" spans="1:20" ht="12.75">
      <c r="A22" s="65">
        <v>9</v>
      </c>
      <c r="B22" s="63" t="s">
        <v>41</v>
      </c>
      <c r="C22" s="22">
        <v>1998</v>
      </c>
      <c r="D22" s="22" t="s">
        <v>22</v>
      </c>
      <c r="E22" s="23">
        <v>52.2</v>
      </c>
      <c r="F22" s="24">
        <f t="shared" si="0"/>
        <v>1.6386298215979445</v>
      </c>
      <c r="G22" s="133">
        <v>44</v>
      </c>
      <c r="H22" s="139" t="s">
        <v>86</v>
      </c>
      <c r="I22" s="140" t="s">
        <v>86</v>
      </c>
      <c r="J22" s="124">
        <v>55</v>
      </c>
      <c r="K22" s="124">
        <v>58</v>
      </c>
      <c r="L22" s="126">
        <v>61</v>
      </c>
      <c r="M22" s="29">
        <f>IF(COUNT(G22:I22)&gt;0,LARGE(G22:I22,1),"")</f>
        <v>44</v>
      </c>
      <c r="N22" s="31"/>
      <c r="O22" s="37">
        <f>IF(COUNT(J22:L22)&gt;0,LARGE(J22:L22,1),"")</f>
        <v>61</v>
      </c>
      <c r="P22" s="30"/>
      <c r="Q22" s="86">
        <f>IF(AND(COUNT(M22)&gt;0,COUNT(O22)&gt;0),M22+O22,"")</f>
        <v>105</v>
      </c>
      <c r="R22" s="31" t="s">
        <v>24</v>
      </c>
      <c r="S22" s="28"/>
      <c r="T22" s="105">
        <f>IF(COUNT(F22)&gt;0,F22*(IF(COUNT(M22)&gt;0,M22,0)+IF(COUNT(O22)&gt;0,O22,0)),"")</f>
        <v>172.05613126778417</v>
      </c>
    </row>
    <row r="23" spans="1:20" s="91" customFormat="1" ht="12.75">
      <c r="A23" s="83">
        <v>10</v>
      </c>
      <c r="B23" s="94" t="s">
        <v>42</v>
      </c>
      <c r="C23" s="84">
        <v>1996</v>
      </c>
      <c r="D23" s="84" t="s">
        <v>43</v>
      </c>
      <c r="E23" s="85">
        <v>50.35</v>
      </c>
      <c r="F23" s="82">
        <f t="shared" si="0"/>
        <v>1.688621237688647</v>
      </c>
      <c r="G23" s="136">
        <v>20</v>
      </c>
      <c r="H23" s="137">
        <v>23</v>
      </c>
      <c r="I23" s="138">
        <v>26</v>
      </c>
      <c r="J23" s="127">
        <v>33</v>
      </c>
      <c r="K23" s="127">
        <v>37</v>
      </c>
      <c r="L23" s="129">
        <v>39</v>
      </c>
      <c r="M23" s="86">
        <f>IF(COUNT(G23:I23)&gt;0,LARGE(G23:I23,1),"")</f>
        <v>26</v>
      </c>
      <c r="N23" s="87"/>
      <c r="O23" s="88">
        <f>IF(COUNT(J23:L23)&gt;0,LARGE(J23:L23,1),"")</f>
        <v>39</v>
      </c>
      <c r="P23" s="89"/>
      <c r="Q23" s="86">
        <f>IF(AND(COUNT(M23)&gt;0,COUNT(O23)&gt;0),M23+O23,"")</f>
        <v>65</v>
      </c>
      <c r="R23" s="87">
        <v>4</v>
      </c>
      <c r="S23" s="90"/>
      <c r="T23" s="106">
        <f>IF(COUNT(F23)&gt;0,F23*(IF(COUNT(M23)&gt;0,M23,0)+IF(COUNT(O23)&gt;0,O23,0)),"")</f>
        <v>109.76038044976205</v>
      </c>
    </row>
    <row r="24" spans="1:20" ht="12.75">
      <c r="A24" s="65">
        <v>11</v>
      </c>
      <c r="B24" s="63" t="s">
        <v>44</v>
      </c>
      <c r="C24" s="22">
        <v>1996</v>
      </c>
      <c r="D24" s="22" t="s">
        <v>43</v>
      </c>
      <c r="E24" s="23">
        <v>52.6</v>
      </c>
      <c r="F24" s="24">
        <f t="shared" si="0"/>
        <v>1.628430395984678</v>
      </c>
      <c r="G24" s="133">
        <v>23</v>
      </c>
      <c r="H24" s="134">
        <v>25</v>
      </c>
      <c r="I24" s="135">
        <v>27</v>
      </c>
      <c r="J24" s="124">
        <v>30</v>
      </c>
      <c r="K24" s="124">
        <v>33</v>
      </c>
      <c r="L24" s="126">
        <v>36</v>
      </c>
      <c r="M24" s="29">
        <f>IF(COUNT(G24:I24)&gt;0,LARGE(G24:I24,1),"")</f>
        <v>27</v>
      </c>
      <c r="N24" s="31"/>
      <c r="O24" s="37">
        <f>IF(COUNT(J24:L24)&gt;0,LARGE(J24:L24,1),"")</f>
        <v>36</v>
      </c>
      <c r="P24" s="30"/>
      <c r="Q24" s="86">
        <f>IF(AND(COUNT(M24)&gt;0,COUNT(O24)&gt;0),M24+O24,"")</f>
        <v>63</v>
      </c>
      <c r="R24" s="31">
        <v>5</v>
      </c>
      <c r="S24" s="28"/>
      <c r="T24" s="105">
        <f>IF(COUNT(F24)&gt;0,F24*(IF(COUNT(M24)&gt;0,M24,0)+IF(COUNT(O24)&gt;0,O24,0)),"")</f>
        <v>102.59111494703471</v>
      </c>
    </row>
    <row r="25" spans="1:20" ht="12.75">
      <c r="A25" s="65"/>
      <c r="B25" s="63"/>
      <c r="C25" s="22"/>
      <c r="D25" s="108" t="s">
        <v>45</v>
      </c>
      <c r="E25" s="23"/>
      <c r="F25" s="24"/>
      <c r="G25" s="25"/>
      <c r="H25" s="26"/>
      <c r="I25" s="27"/>
      <c r="J25" s="22"/>
      <c r="K25" s="22"/>
      <c r="L25" s="39"/>
      <c r="M25" s="29"/>
      <c r="N25" s="31"/>
      <c r="O25" s="37"/>
      <c r="P25" s="30"/>
      <c r="Q25" s="86"/>
      <c r="R25" s="31"/>
      <c r="S25" s="28"/>
      <c r="T25" s="105"/>
    </row>
    <row r="26" spans="1:20" ht="12.75">
      <c r="A26" s="65">
        <v>12</v>
      </c>
      <c r="B26" s="63" t="s">
        <v>46</v>
      </c>
      <c r="C26" s="22">
        <v>1996</v>
      </c>
      <c r="D26" s="22" t="s">
        <v>22</v>
      </c>
      <c r="E26" s="23">
        <v>54.1</v>
      </c>
      <c r="F26" s="24">
        <v>1.383</v>
      </c>
      <c r="G26" s="133">
        <v>46</v>
      </c>
      <c r="H26" s="139" t="s">
        <v>87</v>
      </c>
      <c r="I26" s="140" t="s">
        <v>87</v>
      </c>
      <c r="J26" s="125">
        <v>66</v>
      </c>
      <c r="K26" s="124">
        <v>67</v>
      </c>
      <c r="L26" s="132" t="s">
        <v>92</v>
      </c>
      <c r="M26" s="29">
        <f>IF(COUNT(G26:I26)&gt;0,LARGE(G26:I26,1),"")</f>
        <v>46</v>
      </c>
      <c r="N26" s="31"/>
      <c r="O26" s="37">
        <f>IF(COUNT(J26:L26)&gt;0,LARGE(J26:L26,1),"")</f>
        <v>67</v>
      </c>
      <c r="P26" s="30"/>
      <c r="Q26" s="86">
        <f>IF(AND(COUNT(M26)&gt;0,COUNT(O26)&gt;0),M26+O26,"")</f>
        <v>113</v>
      </c>
      <c r="R26" s="31" t="s">
        <v>24</v>
      </c>
      <c r="S26" s="28"/>
      <c r="T26" s="105">
        <f>IF(COUNT(F26)&gt;0,F26*(IF(COUNT(M26)&gt;0,M26,0)+IF(COUNT(O26)&gt;0,O26,0)),"")</f>
        <v>156.279</v>
      </c>
    </row>
    <row r="27" spans="1:20" ht="13.5" thickBot="1">
      <c r="A27" s="66">
        <v>13</v>
      </c>
      <c r="B27" s="64" t="s">
        <v>78</v>
      </c>
      <c r="C27" s="57">
        <v>1991</v>
      </c>
      <c r="D27" s="57" t="s">
        <v>22</v>
      </c>
      <c r="E27" s="58">
        <v>53.1</v>
      </c>
      <c r="F27" s="59">
        <v>1.404</v>
      </c>
      <c r="G27" s="148">
        <v>45</v>
      </c>
      <c r="H27" s="149">
        <v>48</v>
      </c>
      <c r="I27" s="150">
        <v>51</v>
      </c>
      <c r="J27" s="130">
        <v>55</v>
      </c>
      <c r="K27" s="130">
        <v>60</v>
      </c>
      <c r="L27" s="131" t="s">
        <v>91</v>
      </c>
      <c r="M27" s="34">
        <f>IF(COUNT(G27:I27)&gt;0,LARGE(G27:I27,1),"")</f>
        <v>51</v>
      </c>
      <c r="N27" s="36"/>
      <c r="O27" s="38">
        <f>IF(COUNT(J27:L27)&gt;0,LARGE(J27:L27,1),"")</f>
        <v>60</v>
      </c>
      <c r="P27" s="35"/>
      <c r="Q27" s="93">
        <f>IF(AND(COUNT(M27)&gt;0,COUNT(O27)&gt;0),M27+O27,"")</f>
        <v>111</v>
      </c>
      <c r="R27" s="36" t="s">
        <v>25</v>
      </c>
      <c r="S27" s="61"/>
      <c r="T27" s="107">
        <f>IF(COUNT(F27)&gt;0,F27*(IF(COUNT(M27)&gt;0,M27,0)+IF(COUNT(O27)&gt;0,O27,0)),"")</f>
        <v>155.844</v>
      </c>
    </row>
    <row r="28" spans="1:19" s="67" customFormat="1" ht="12.75">
      <c r="A28" s="73"/>
      <c r="B28" s="68"/>
      <c r="C28" s="68"/>
      <c r="D28" s="69"/>
      <c r="E28" s="40"/>
      <c r="F28" s="68"/>
      <c r="G28" s="68"/>
      <c r="H28" s="68"/>
      <c r="I28" s="68"/>
      <c r="J28" s="68"/>
      <c r="K28" s="68"/>
      <c r="L28" s="70"/>
      <c r="M28" s="70"/>
      <c r="N28" s="70"/>
      <c r="O28" s="70"/>
      <c r="P28" s="71"/>
      <c r="Q28" s="70"/>
      <c r="R28" s="68"/>
      <c r="S28" s="72"/>
    </row>
    <row r="29" spans="1:20" ht="12.75">
      <c r="A29" s="47"/>
      <c r="B29" s="47" t="s">
        <v>19</v>
      </c>
      <c r="C29" s="47"/>
      <c r="D29" s="47"/>
      <c r="E29" s="47"/>
      <c r="F29" s="47"/>
      <c r="G29" s="47"/>
      <c r="H29" s="47"/>
      <c r="I29" s="47" t="s">
        <v>18</v>
      </c>
      <c r="J29" s="47"/>
      <c r="K29" s="47"/>
      <c r="L29" s="47" t="s">
        <v>74</v>
      </c>
      <c r="M29" s="47"/>
      <c r="N29" s="47"/>
      <c r="O29" s="47"/>
      <c r="P29" s="47"/>
      <c r="Q29" s="47"/>
      <c r="R29" s="47" t="s">
        <v>16</v>
      </c>
      <c r="S29" s="47" t="s">
        <v>17</v>
      </c>
      <c r="T29" s="47"/>
    </row>
    <row r="30" spans="1:20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 t="s">
        <v>28</v>
      </c>
      <c r="M31" s="47"/>
      <c r="N31" s="47"/>
      <c r="O31" s="47"/>
      <c r="P31" s="47"/>
      <c r="Q31" s="47"/>
      <c r="R31" s="47" t="s">
        <v>16</v>
      </c>
      <c r="S31" s="47" t="s">
        <v>17</v>
      </c>
      <c r="T31" s="47"/>
    </row>
    <row r="32" spans="1:20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s="67" customFormat="1" ht="12.75">
      <c r="A33"/>
      <c r="B33" s="47" t="s">
        <v>73</v>
      </c>
      <c r="C33" s="47"/>
      <c r="D33" s="47"/>
      <c r="E33" s="47"/>
      <c r="F33" s="47"/>
      <c r="G33" s="47"/>
      <c r="H33" s="47"/>
      <c r="I33" s="47"/>
      <c r="J33" s="47"/>
      <c r="K33" s="47"/>
      <c r="L33" s="47" t="s">
        <v>75</v>
      </c>
      <c r="M33" s="47"/>
      <c r="N33" s="47"/>
      <c r="O33" s="47"/>
      <c r="P33" s="47"/>
      <c r="Q33" s="47"/>
      <c r="R33" s="47" t="s">
        <v>16</v>
      </c>
      <c r="S33" s="47" t="s">
        <v>17</v>
      </c>
      <c r="T33" s="47"/>
    </row>
    <row r="34" ht="16.5" customHeight="1"/>
    <row r="37" spans="1:20" s="56" customFormat="1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</sheetData>
  <sheetProtection/>
  <mergeCells count="9">
    <mergeCell ref="K2:N2"/>
    <mergeCell ref="G2:J2"/>
    <mergeCell ref="A8:T8"/>
    <mergeCell ref="H3:J3"/>
    <mergeCell ref="K3:N3"/>
    <mergeCell ref="A5:F5"/>
    <mergeCell ref="G5:L5"/>
    <mergeCell ref="M5:T5"/>
    <mergeCell ref="A6:B6"/>
  </mergeCells>
  <printOptions/>
  <pageMargins left="0.7480314960629921" right="0.7480314960629921" top="0.984251968503937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">
      <selection activeCell="E26" sqref="E26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7109375" style="0" customWidth="1"/>
    <col min="4" max="4" width="11.7109375" style="0" customWidth="1"/>
    <col min="5" max="5" width="5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57421875" style="0" customWidth="1"/>
    <col min="19" max="19" width="3.7109375" style="0" customWidth="1"/>
    <col min="20" max="20" width="7.7109375" style="0" customWidth="1"/>
  </cols>
  <sheetData>
    <row r="1" spans="1:20" ht="15" customHeight="1">
      <c r="A1" s="153"/>
      <c r="B1" s="153"/>
      <c r="C1" s="153"/>
      <c r="D1" s="1"/>
      <c r="E1" s="2"/>
      <c r="K1" s="3"/>
      <c r="L1" s="3"/>
      <c r="M1" s="4"/>
      <c r="R1" s="153"/>
      <c r="S1" s="153"/>
      <c r="T1" s="153"/>
    </row>
    <row r="2" spans="1:20" ht="21" customHeight="1">
      <c r="A2" s="49"/>
      <c r="B2" s="49"/>
      <c r="C2" s="49"/>
      <c r="D2" s="49"/>
      <c r="E2" s="50" t="s">
        <v>114</v>
      </c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49"/>
      <c r="R2" s="49"/>
      <c r="S2" s="49"/>
      <c r="T2" s="50"/>
    </row>
    <row r="3" spans="1:20" ht="15">
      <c r="A3" s="47"/>
      <c r="B3" s="7"/>
      <c r="C3" s="7"/>
      <c r="E3" s="1"/>
      <c r="F3" s="6"/>
      <c r="G3" s="172" t="s">
        <v>48</v>
      </c>
      <c r="H3" s="172"/>
      <c r="I3" s="172"/>
      <c r="J3" s="172"/>
      <c r="K3" s="160"/>
      <c r="L3" s="160"/>
      <c r="M3" s="160"/>
      <c r="N3" s="160"/>
      <c r="T3" s="1"/>
    </row>
    <row r="4" spans="1:20" ht="15">
      <c r="A4" s="47"/>
      <c r="B4" s="7"/>
      <c r="C4" s="7"/>
      <c r="E4" s="1"/>
      <c r="F4" s="6"/>
      <c r="G4" s="5"/>
      <c r="H4" s="18"/>
      <c r="I4" s="18"/>
      <c r="J4" s="18"/>
      <c r="K4" s="19"/>
      <c r="L4" s="19"/>
      <c r="M4" s="19"/>
      <c r="N4" s="19"/>
      <c r="T4" s="1"/>
    </row>
    <row r="5" spans="1:20" ht="15.75" thickBot="1">
      <c r="A5" s="47"/>
      <c r="B5" s="7"/>
      <c r="C5" s="7"/>
      <c r="E5" s="1"/>
      <c r="F5" s="6"/>
      <c r="G5" s="5"/>
      <c r="H5" s="159"/>
      <c r="I5" s="159"/>
      <c r="J5" s="159"/>
      <c r="K5" s="160"/>
      <c r="L5" s="160"/>
      <c r="M5" s="160"/>
      <c r="N5" s="160"/>
      <c r="T5" s="1"/>
    </row>
    <row r="6" spans="1:20" s="55" customFormat="1" ht="18.75" customHeight="1" thickBot="1">
      <c r="A6" s="161" t="s">
        <v>0</v>
      </c>
      <c r="B6" s="162"/>
      <c r="C6" s="162"/>
      <c r="D6" s="162"/>
      <c r="E6" s="162"/>
      <c r="F6" s="162"/>
      <c r="G6" s="163" t="s">
        <v>1</v>
      </c>
      <c r="H6" s="164"/>
      <c r="I6" s="164"/>
      <c r="J6" s="164"/>
      <c r="K6" s="164"/>
      <c r="L6" s="165"/>
      <c r="M6" s="164" t="s">
        <v>2</v>
      </c>
      <c r="N6" s="164"/>
      <c r="O6" s="164"/>
      <c r="P6" s="164"/>
      <c r="Q6" s="164"/>
      <c r="R6" s="164"/>
      <c r="S6" s="164"/>
      <c r="T6" s="166"/>
    </row>
    <row r="7" spans="1:20" ht="36" customHeight="1">
      <c r="A7" s="167" t="s">
        <v>3</v>
      </c>
      <c r="B7" s="168"/>
      <c r="C7" s="44" t="s">
        <v>14</v>
      </c>
      <c r="D7" s="44" t="s">
        <v>4</v>
      </c>
      <c r="E7" s="45" t="s">
        <v>15</v>
      </c>
      <c r="F7" s="46" t="s">
        <v>5</v>
      </c>
      <c r="G7" s="17" t="s">
        <v>6</v>
      </c>
      <c r="H7" s="17"/>
      <c r="I7" s="41"/>
      <c r="J7" s="17" t="s">
        <v>7</v>
      </c>
      <c r="K7" s="17"/>
      <c r="L7" s="41"/>
      <c r="M7" s="17" t="s">
        <v>6</v>
      </c>
      <c r="N7" s="41"/>
      <c r="O7" s="17" t="s">
        <v>7</v>
      </c>
      <c r="P7" s="41"/>
      <c r="Q7" s="17" t="s">
        <v>8</v>
      </c>
      <c r="R7" s="42"/>
      <c r="S7" s="53" t="s">
        <v>20</v>
      </c>
      <c r="T7" s="43" t="s">
        <v>9</v>
      </c>
    </row>
    <row r="8" spans="1:20" ht="15" customHeight="1" thickBot="1">
      <c r="A8" s="48"/>
      <c r="B8" s="9"/>
      <c r="C8" s="12"/>
      <c r="D8" s="12"/>
      <c r="E8" s="13"/>
      <c r="F8" s="14"/>
      <c r="G8" s="10">
        <v>1</v>
      </c>
      <c r="H8" s="10">
        <v>2</v>
      </c>
      <c r="I8" s="11">
        <v>3</v>
      </c>
      <c r="J8" s="10">
        <v>1</v>
      </c>
      <c r="K8" s="10">
        <v>2</v>
      </c>
      <c r="L8" s="11">
        <v>3</v>
      </c>
      <c r="M8" s="10" t="s">
        <v>10</v>
      </c>
      <c r="N8" s="11" t="s">
        <v>11</v>
      </c>
      <c r="O8" s="10" t="s">
        <v>12</v>
      </c>
      <c r="P8" s="11" t="s">
        <v>11</v>
      </c>
      <c r="Q8" s="10" t="s">
        <v>13</v>
      </c>
      <c r="R8" s="20" t="s">
        <v>11</v>
      </c>
      <c r="S8" s="8"/>
      <c r="T8" s="21"/>
    </row>
    <row r="9" spans="1:20" ht="16.5" customHeight="1" thickBot="1">
      <c r="A9" s="169" t="s">
        <v>50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</row>
    <row r="10" spans="1:20" ht="12.75" customHeight="1">
      <c r="A10" s="109"/>
      <c r="B10" s="110"/>
      <c r="C10" s="109"/>
      <c r="D10" s="111" t="s">
        <v>51</v>
      </c>
      <c r="E10" s="111"/>
      <c r="F10" s="110"/>
      <c r="G10" s="109"/>
      <c r="H10" s="111"/>
      <c r="I10" s="111"/>
      <c r="J10" s="111"/>
      <c r="K10" s="111"/>
      <c r="L10" s="111"/>
      <c r="M10" s="111"/>
      <c r="N10" s="110"/>
      <c r="O10" s="109"/>
      <c r="P10" s="110"/>
      <c r="Q10" s="109"/>
      <c r="R10" s="110"/>
      <c r="S10" s="117"/>
      <c r="T10" s="117"/>
    </row>
    <row r="11" spans="1:20" ht="12.75">
      <c r="A11" s="65">
        <v>1</v>
      </c>
      <c r="B11" s="62" t="s">
        <v>52</v>
      </c>
      <c r="C11" s="75">
        <v>1996</v>
      </c>
      <c r="D11" s="22" t="s">
        <v>43</v>
      </c>
      <c r="E11" s="23">
        <v>58.8</v>
      </c>
      <c r="F11" s="112">
        <f aca="true" t="shared" si="0" ref="F11:F21">(10^(((LOG10(E11/173.961))*(LOG10(E11/173.961)))*0.784780654))</f>
        <v>1.4933157852483059</v>
      </c>
      <c r="G11" s="133">
        <v>30</v>
      </c>
      <c r="H11" s="139" t="s">
        <v>82</v>
      </c>
      <c r="I11" s="135">
        <v>35</v>
      </c>
      <c r="J11" s="124">
        <v>42</v>
      </c>
      <c r="K11" s="125" t="s">
        <v>96</v>
      </c>
      <c r="L11" s="128" t="s">
        <v>97</v>
      </c>
      <c r="M11" s="29">
        <f>IF(COUNT(G11:I11)&gt;0,LARGE(G11:I11,1),"")</f>
        <v>35</v>
      </c>
      <c r="N11" s="31"/>
      <c r="O11" s="29">
        <f>IF(COUNT(J11:L11)&gt;0,LARGE(J11:L11,1),"")</f>
        <v>42</v>
      </c>
      <c r="P11" s="31"/>
      <c r="Q11" s="86">
        <f>IF(AND(COUNT(M11)&gt;0,COUNT(O11)&gt;0),M11+O11,"")</f>
        <v>77</v>
      </c>
      <c r="R11" s="31" t="s">
        <v>24</v>
      </c>
      <c r="S11" s="118"/>
      <c r="T11" s="105">
        <f>IF(COUNT(F11)&gt;0,F11*(IF(COUNT(M11)&gt;0,M11,0)+IF(COUNT(O11)&gt;0,O11,0)),"")</f>
        <v>114.98531546411955</v>
      </c>
    </row>
    <row r="12" spans="1:20" ht="12.75">
      <c r="A12" s="65">
        <v>2</v>
      </c>
      <c r="B12" s="62" t="s">
        <v>112</v>
      </c>
      <c r="C12" s="75">
        <v>1996</v>
      </c>
      <c r="D12" s="22" t="s">
        <v>43</v>
      </c>
      <c r="E12" s="23">
        <v>61.7</v>
      </c>
      <c r="F12" s="112">
        <f t="shared" si="0"/>
        <v>1.442234456567659</v>
      </c>
      <c r="G12" s="133">
        <v>20</v>
      </c>
      <c r="H12" s="134">
        <v>23</v>
      </c>
      <c r="I12" s="135">
        <v>26</v>
      </c>
      <c r="J12" s="124">
        <v>30</v>
      </c>
      <c r="K12" s="124">
        <v>35</v>
      </c>
      <c r="L12" s="126">
        <v>37</v>
      </c>
      <c r="M12" s="29">
        <f>IF(COUNT(G12:I12)&gt;0,LARGE(G12:I12,1),"")</f>
        <v>26</v>
      </c>
      <c r="N12" s="31"/>
      <c r="O12" s="29">
        <f>IF(COUNT(J12:L12)&gt;0,LARGE(J12:L12,1),"")</f>
        <v>37</v>
      </c>
      <c r="P12" s="31"/>
      <c r="Q12" s="86">
        <f>IF(AND(COUNT(M12)&gt;0,COUNT(O12)&gt;0),M12+O12,"")</f>
        <v>63</v>
      </c>
      <c r="R12" s="31" t="s">
        <v>25</v>
      </c>
      <c r="S12" s="118"/>
      <c r="T12" s="105">
        <f>IF(COUNT(F12)&gt;0,F12*(IF(COUNT(M12)&gt;0,M12,0)+IF(COUNT(O12)&gt;0,O12,0)),"")</f>
        <v>90.86077076376252</v>
      </c>
    </row>
    <row r="13" spans="1:20" ht="12.75">
      <c r="A13" s="65"/>
      <c r="B13" s="62"/>
      <c r="C13" s="75"/>
      <c r="D13" s="108" t="s">
        <v>54</v>
      </c>
      <c r="E13" s="23"/>
      <c r="F13" s="112"/>
      <c r="G13" s="25"/>
      <c r="H13" s="26"/>
      <c r="I13" s="27"/>
      <c r="J13" s="22"/>
      <c r="K13" s="22"/>
      <c r="L13" s="39"/>
      <c r="M13" s="29"/>
      <c r="N13" s="31"/>
      <c r="O13" s="29"/>
      <c r="P13" s="31"/>
      <c r="Q13" s="86"/>
      <c r="R13" s="31"/>
      <c r="S13" s="118"/>
      <c r="T13" s="105"/>
    </row>
    <row r="14" spans="1:20" ht="12.75">
      <c r="A14" s="65">
        <v>3</v>
      </c>
      <c r="B14" s="62" t="s">
        <v>26</v>
      </c>
      <c r="C14" s="75">
        <v>1994</v>
      </c>
      <c r="D14" s="22" t="s">
        <v>22</v>
      </c>
      <c r="E14" s="23">
        <v>65.95</v>
      </c>
      <c r="F14" s="112">
        <f t="shared" si="0"/>
        <v>1.3780088962051413</v>
      </c>
      <c r="G14" s="133">
        <v>75</v>
      </c>
      <c r="H14" s="134">
        <v>80</v>
      </c>
      <c r="I14" s="135">
        <v>83</v>
      </c>
      <c r="J14" s="124">
        <v>100</v>
      </c>
      <c r="K14" s="125" t="s">
        <v>100</v>
      </c>
      <c r="L14" s="126">
        <v>105</v>
      </c>
      <c r="M14" s="29">
        <f>IF(COUNT(G14:I14)&gt;0,LARGE(G14:I14,1),"")</f>
        <v>83</v>
      </c>
      <c r="N14" s="31"/>
      <c r="O14" s="29">
        <f>IF(COUNT(J14:L14)&gt;0,LARGE(J14:L14,1),"")</f>
        <v>105</v>
      </c>
      <c r="P14" s="31"/>
      <c r="Q14" s="86">
        <f>IF(AND(COUNT(M14)&gt;0,COUNT(O14)&gt;0),M14+O14,"")</f>
        <v>188</v>
      </c>
      <c r="R14" s="31" t="s">
        <v>24</v>
      </c>
      <c r="S14" s="118"/>
      <c r="T14" s="105">
        <f>IF(COUNT(F14)&gt;0,F14*(IF(COUNT(M14)&gt;0,M14,0)+IF(COUNT(O14)&gt;0,O14,0)),"")</f>
        <v>259.0656724865666</v>
      </c>
    </row>
    <row r="15" spans="1:20" ht="12.75">
      <c r="A15" s="65">
        <v>4</v>
      </c>
      <c r="B15" s="62" t="s">
        <v>55</v>
      </c>
      <c r="C15" s="75">
        <v>1995</v>
      </c>
      <c r="D15" s="22" t="s">
        <v>22</v>
      </c>
      <c r="E15" s="23">
        <v>68.9</v>
      </c>
      <c r="F15" s="112">
        <f t="shared" si="0"/>
        <v>1.3395858266257072</v>
      </c>
      <c r="G15" s="133">
        <v>40</v>
      </c>
      <c r="H15" s="134">
        <v>45</v>
      </c>
      <c r="I15" s="140" t="s">
        <v>93</v>
      </c>
      <c r="J15" s="124">
        <v>65</v>
      </c>
      <c r="K15" s="124">
        <v>70</v>
      </c>
      <c r="L15" s="128" t="s">
        <v>98</v>
      </c>
      <c r="M15" s="29">
        <f>IF(COUNT(G15:I15)&gt;0,LARGE(G15:I15,1),"")</f>
        <v>45</v>
      </c>
      <c r="N15" s="31"/>
      <c r="O15" s="29">
        <f>IF(COUNT(J15:L15)&gt;0,LARGE(J15:L15,1),"")</f>
        <v>70</v>
      </c>
      <c r="P15" s="31"/>
      <c r="Q15" s="86">
        <f>IF(AND(COUNT(M15)&gt;0,COUNT(O15)&gt;0),M15+O15,"")</f>
        <v>115</v>
      </c>
      <c r="R15" s="31" t="s">
        <v>27</v>
      </c>
      <c r="S15" s="118"/>
      <c r="T15" s="105">
        <f>IF(COUNT(F15)&gt;0,F15*(IF(COUNT(M15)&gt;0,M15,0)+IF(COUNT(O15)&gt;0,O15,0)),"")</f>
        <v>154.05237006195634</v>
      </c>
    </row>
    <row r="16" spans="1:20" ht="12.75">
      <c r="A16" s="65">
        <v>5</v>
      </c>
      <c r="B16" s="63" t="s">
        <v>56</v>
      </c>
      <c r="C16" s="75">
        <v>1988</v>
      </c>
      <c r="D16" s="22" t="s">
        <v>22</v>
      </c>
      <c r="E16" s="23">
        <v>67.5</v>
      </c>
      <c r="F16" s="112">
        <f t="shared" si="0"/>
        <v>1.3572551633011116</v>
      </c>
      <c r="G16" s="133">
        <v>70</v>
      </c>
      <c r="H16" s="134">
        <v>75</v>
      </c>
      <c r="I16" s="135">
        <v>80</v>
      </c>
      <c r="J16" s="124">
        <v>90</v>
      </c>
      <c r="K16" s="124">
        <v>100</v>
      </c>
      <c r="L16" s="128" t="s">
        <v>100</v>
      </c>
      <c r="M16" s="29">
        <f aca="true" t="shared" si="1" ref="M16:M21">IF(COUNT(G16:I16)&gt;0,LARGE(G16:I16,1),"")</f>
        <v>80</v>
      </c>
      <c r="N16" s="31"/>
      <c r="O16" s="29">
        <f aca="true" t="shared" si="2" ref="O16:O21">IF(COUNT(J16:L16)&gt;0,LARGE(J16:L16,1),"")</f>
        <v>100</v>
      </c>
      <c r="P16" s="31"/>
      <c r="Q16" s="86">
        <f aca="true" t="shared" si="3" ref="Q16:Q21">IF(AND(COUNT(M16)&gt;0,COUNT(O16)&gt;0),M16+O16,"")</f>
        <v>180</v>
      </c>
      <c r="R16" s="31" t="s">
        <v>25</v>
      </c>
      <c r="S16" s="118"/>
      <c r="T16" s="105">
        <f aca="true" t="shared" si="4" ref="T16:T21">IF(COUNT(F16)&gt;0,F16*(IF(COUNT(M16)&gt;0,M16,0)+IF(COUNT(O16)&gt;0,O16,0)),"")</f>
        <v>244.3059293942001</v>
      </c>
    </row>
    <row r="17" spans="1:20" ht="12.75">
      <c r="A17" s="65"/>
      <c r="B17" s="63"/>
      <c r="C17" s="75"/>
      <c r="D17" s="108" t="s">
        <v>57</v>
      </c>
      <c r="E17" s="23"/>
      <c r="F17" s="112"/>
      <c r="G17" s="25"/>
      <c r="H17" s="26"/>
      <c r="I17" s="27"/>
      <c r="J17" s="22"/>
      <c r="K17" s="22"/>
      <c r="L17" s="39"/>
      <c r="M17" s="29"/>
      <c r="N17" s="31"/>
      <c r="O17" s="29"/>
      <c r="P17" s="31"/>
      <c r="Q17" s="86"/>
      <c r="R17" s="31"/>
      <c r="S17" s="118"/>
      <c r="T17" s="105"/>
    </row>
    <row r="18" spans="1:20" ht="12.75">
      <c r="A18" s="65">
        <v>6</v>
      </c>
      <c r="B18" s="63" t="s">
        <v>59</v>
      </c>
      <c r="C18" s="75">
        <v>1993</v>
      </c>
      <c r="D18" s="22" t="s">
        <v>22</v>
      </c>
      <c r="E18" s="23">
        <v>76</v>
      </c>
      <c r="F18" s="112">
        <f t="shared" si="0"/>
        <v>1.2632907073803894</v>
      </c>
      <c r="G18" s="133">
        <v>90</v>
      </c>
      <c r="H18" s="134">
        <v>96</v>
      </c>
      <c r="I18" s="140" t="s">
        <v>95</v>
      </c>
      <c r="J18" s="124">
        <v>105</v>
      </c>
      <c r="K18" s="125" t="s">
        <v>101</v>
      </c>
      <c r="L18" s="128" t="s">
        <v>101</v>
      </c>
      <c r="M18" s="29">
        <f t="shared" si="1"/>
        <v>96</v>
      </c>
      <c r="N18" s="31"/>
      <c r="O18" s="29">
        <f t="shared" si="2"/>
        <v>105</v>
      </c>
      <c r="P18" s="31"/>
      <c r="Q18" s="86">
        <f t="shared" si="3"/>
        <v>201</v>
      </c>
      <c r="R18" s="31" t="s">
        <v>24</v>
      </c>
      <c r="S18" s="118"/>
      <c r="T18" s="105">
        <f t="shared" si="4"/>
        <v>253.92143218345828</v>
      </c>
    </row>
    <row r="19" spans="1:20" s="91" customFormat="1" ht="12.75">
      <c r="A19" s="83">
        <v>7</v>
      </c>
      <c r="B19" s="94" t="s">
        <v>58</v>
      </c>
      <c r="C19" s="113">
        <v>1996</v>
      </c>
      <c r="D19" s="84" t="s">
        <v>43</v>
      </c>
      <c r="E19" s="85">
        <v>74.2</v>
      </c>
      <c r="F19" s="114">
        <f t="shared" si="0"/>
        <v>1.2807499366679749</v>
      </c>
      <c r="G19" s="136">
        <v>28</v>
      </c>
      <c r="H19" s="137">
        <v>31</v>
      </c>
      <c r="I19" s="138">
        <v>33</v>
      </c>
      <c r="J19" s="127">
        <v>43</v>
      </c>
      <c r="K19" s="127">
        <v>46</v>
      </c>
      <c r="L19" s="129">
        <v>50</v>
      </c>
      <c r="M19" s="86">
        <f t="shared" si="1"/>
        <v>33</v>
      </c>
      <c r="N19" s="87"/>
      <c r="O19" s="86">
        <f t="shared" si="2"/>
        <v>50</v>
      </c>
      <c r="P19" s="87"/>
      <c r="Q19" s="86">
        <f t="shared" si="3"/>
        <v>83</v>
      </c>
      <c r="R19" s="87" t="s">
        <v>27</v>
      </c>
      <c r="S19" s="119"/>
      <c r="T19" s="106">
        <f t="shared" si="4"/>
        <v>106.30224474344192</v>
      </c>
    </row>
    <row r="20" spans="1:20" ht="12.75">
      <c r="A20" s="65">
        <v>8</v>
      </c>
      <c r="B20" s="63" t="s">
        <v>77</v>
      </c>
      <c r="C20" s="75">
        <v>1990</v>
      </c>
      <c r="D20" s="22" t="s">
        <v>43</v>
      </c>
      <c r="E20" s="23">
        <v>76.6</v>
      </c>
      <c r="F20" s="112">
        <f t="shared" si="0"/>
        <v>1.2577220494206638</v>
      </c>
      <c r="G20" s="133">
        <v>67</v>
      </c>
      <c r="H20" s="134">
        <v>78</v>
      </c>
      <c r="I20" s="140" t="s">
        <v>94</v>
      </c>
      <c r="J20" s="124">
        <v>87</v>
      </c>
      <c r="K20" s="124">
        <v>100</v>
      </c>
      <c r="L20" s="128" t="s">
        <v>99</v>
      </c>
      <c r="M20" s="29">
        <f t="shared" si="1"/>
        <v>78</v>
      </c>
      <c r="N20" s="31"/>
      <c r="O20" s="29">
        <f t="shared" si="2"/>
        <v>100</v>
      </c>
      <c r="P20" s="31"/>
      <c r="Q20" s="86">
        <f t="shared" si="3"/>
        <v>178</v>
      </c>
      <c r="R20" s="31" t="s">
        <v>25</v>
      </c>
      <c r="S20" s="118"/>
      <c r="T20" s="105">
        <f t="shared" si="4"/>
        <v>223.87452479687815</v>
      </c>
    </row>
    <row r="21" spans="1:20" ht="13.5" thickBot="1">
      <c r="A21" s="66">
        <v>9</v>
      </c>
      <c r="B21" s="64"/>
      <c r="C21" s="115"/>
      <c r="D21" s="57"/>
      <c r="E21" s="58"/>
      <c r="F21" s="116" t="e">
        <f t="shared" si="0"/>
        <v>#NUM!</v>
      </c>
      <c r="G21" s="32"/>
      <c r="H21" s="33"/>
      <c r="I21" s="54"/>
      <c r="J21" s="57"/>
      <c r="K21" s="57"/>
      <c r="L21" s="60"/>
      <c r="M21" s="34">
        <f t="shared" si="1"/>
      </c>
      <c r="N21" s="36"/>
      <c r="O21" s="34">
        <f t="shared" si="2"/>
      </c>
      <c r="P21" s="36"/>
      <c r="Q21" s="93">
        <f t="shared" si="3"/>
      </c>
      <c r="R21" s="36"/>
      <c r="S21" s="120"/>
      <c r="T21" s="107">
        <f t="shared" si="4"/>
      </c>
    </row>
    <row r="22" spans="1:19" s="67" customFormat="1" ht="12.75">
      <c r="A22" s="73"/>
      <c r="B22" s="68"/>
      <c r="C22" s="68"/>
      <c r="D22" s="69"/>
      <c r="E22" s="40"/>
      <c r="F22" s="68"/>
      <c r="G22" s="68"/>
      <c r="H22" s="68"/>
      <c r="I22" s="68"/>
      <c r="J22" s="68"/>
      <c r="K22" s="68"/>
      <c r="L22" s="70"/>
      <c r="M22" s="70"/>
      <c r="N22" s="70"/>
      <c r="O22" s="70"/>
      <c r="P22" s="71"/>
      <c r="Q22" s="70"/>
      <c r="R22" s="68"/>
      <c r="S22" s="72"/>
    </row>
    <row r="23" spans="1:20" ht="12.75">
      <c r="A23" s="47"/>
      <c r="K23" s="15"/>
      <c r="N23" s="16"/>
      <c r="S23" s="15"/>
      <c r="T23" s="16"/>
    </row>
    <row r="24" spans="1:20" ht="12.75">
      <c r="A24" s="47"/>
      <c r="B24" s="47" t="s">
        <v>19</v>
      </c>
      <c r="C24" s="47"/>
      <c r="D24" s="47"/>
      <c r="E24" s="47"/>
      <c r="F24" s="47"/>
      <c r="G24" s="47"/>
      <c r="H24" s="47"/>
      <c r="I24" s="47" t="s">
        <v>18</v>
      </c>
      <c r="J24" s="47"/>
      <c r="K24" s="47"/>
      <c r="L24" s="47" t="s">
        <v>74</v>
      </c>
      <c r="M24" s="47"/>
      <c r="N24" s="47"/>
      <c r="O24" s="47"/>
      <c r="P24" s="47"/>
      <c r="Q24" s="47"/>
      <c r="R24" s="47" t="s">
        <v>16</v>
      </c>
      <c r="S24" s="47" t="s">
        <v>17</v>
      </c>
      <c r="T24" s="47"/>
    </row>
    <row r="25" spans="1:20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 t="s">
        <v>28</v>
      </c>
      <c r="M26" s="47"/>
      <c r="N26" s="47"/>
      <c r="O26" s="47"/>
      <c r="P26" s="47"/>
      <c r="Q26" s="47"/>
      <c r="R26" s="47" t="s">
        <v>16</v>
      </c>
      <c r="S26" s="47" t="s">
        <v>17</v>
      </c>
      <c r="T26" s="47"/>
    </row>
    <row r="27" spans="1:20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67" customFormat="1" ht="12.75">
      <c r="A28"/>
      <c r="B28" s="47" t="s">
        <v>73</v>
      </c>
      <c r="C28" s="47"/>
      <c r="D28" s="47"/>
      <c r="E28" s="47"/>
      <c r="F28" s="47"/>
      <c r="G28" s="47"/>
      <c r="H28" s="47"/>
      <c r="I28" s="47"/>
      <c r="J28" s="47"/>
      <c r="K28" s="47"/>
      <c r="L28" s="47" t="s">
        <v>75</v>
      </c>
      <c r="M28" s="47"/>
      <c r="N28" s="47"/>
      <c r="O28" s="47"/>
      <c r="P28" s="47"/>
      <c r="Q28" s="47"/>
      <c r="R28" s="47" t="s">
        <v>16</v>
      </c>
      <c r="S28" s="47" t="s">
        <v>17</v>
      </c>
      <c r="T28" s="47"/>
    </row>
    <row r="29" ht="16.5" customHeight="1"/>
    <row r="32" spans="1:20" s="56" customFormat="1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</sheetData>
  <sheetProtection/>
  <mergeCells count="11">
    <mergeCell ref="G3:J3"/>
    <mergeCell ref="A1:C1"/>
    <mergeCell ref="R1:T1"/>
    <mergeCell ref="K3:N3"/>
    <mergeCell ref="A7:B7"/>
    <mergeCell ref="A9:T9"/>
    <mergeCell ref="H5:J5"/>
    <mergeCell ref="K5:N5"/>
    <mergeCell ref="A6:F6"/>
    <mergeCell ref="G6:L6"/>
    <mergeCell ref="M6:T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110" zoomScaleNormal="110" zoomScalePageLayoutView="0" workbookViewId="0" topLeftCell="A1">
      <selection activeCell="J31" sqref="J3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7109375" style="0" customWidth="1"/>
    <col min="4" max="4" width="11.7109375" style="0" customWidth="1"/>
    <col min="5" max="5" width="5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57421875" style="0" customWidth="1"/>
    <col min="19" max="19" width="3.7109375" style="0" customWidth="1"/>
    <col min="20" max="20" width="7.7109375" style="0" customWidth="1"/>
  </cols>
  <sheetData>
    <row r="1" spans="1:20" ht="15" customHeight="1">
      <c r="A1" s="153"/>
      <c r="B1" s="153"/>
      <c r="C1" s="153"/>
      <c r="D1" s="1"/>
      <c r="E1" s="2"/>
      <c r="K1" s="3"/>
      <c r="L1" s="3"/>
      <c r="M1" s="4"/>
      <c r="R1" s="153"/>
      <c r="S1" s="153"/>
      <c r="T1" s="153"/>
    </row>
    <row r="2" spans="1:20" ht="21" customHeight="1">
      <c r="A2" s="49"/>
      <c r="B2" s="49"/>
      <c r="C2" s="49"/>
      <c r="D2" s="49"/>
      <c r="E2" s="50" t="s">
        <v>49</v>
      </c>
      <c r="F2" s="51"/>
      <c r="G2" s="51"/>
      <c r="H2" s="51"/>
      <c r="I2" s="51"/>
      <c r="J2" s="51"/>
      <c r="K2" s="51" t="s">
        <v>115</v>
      </c>
      <c r="L2" s="51"/>
      <c r="M2" s="52"/>
      <c r="N2" s="52"/>
      <c r="O2" s="52"/>
      <c r="P2" s="52"/>
      <c r="Q2" s="49"/>
      <c r="R2" s="49"/>
      <c r="S2" s="49"/>
      <c r="T2" s="50"/>
    </row>
    <row r="3" spans="1:20" ht="15">
      <c r="A3" s="47"/>
      <c r="B3" s="7"/>
      <c r="C3" s="7"/>
      <c r="E3" s="1"/>
      <c r="F3" s="6"/>
      <c r="G3" s="176" t="s">
        <v>48</v>
      </c>
      <c r="H3" s="176"/>
      <c r="I3" s="176"/>
      <c r="J3" s="176"/>
      <c r="K3" s="176"/>
      <c r="L3" s="176"/>
      <c r="M3" s="176"/>
      <c r="N3" s="176"/>
      <c r="T3" s="1"/>
    </row>
    <row r="4" spans="1:20" ht="15">
      <c r="A4" s="47"/>
      <c r="B4" s="7"/>
      <c r="C4" s="7"/>
      <c r="E4" s="1"/>
      <c r="F4" s="6"/>
      <c r="G4" s="5"/>
      <c r="H4" s="18"/>
      <c r="I4" s="18"/>
      <c r="J4" s="18"/>
      <c r="K4" s="19"/>
      <c r="L4" s="19"/>
      <c r="M4" s="19"/>
      <c r="N4" s="19"/>
      <c r="T4" s="1"/>
    </row>
    <row r="5" spans="1:20" ht="15.75" thickBot="1">
      <c r="A5" s="47"/>
      <c r="B5" s="7"/>
      <c r="C5" s="7"/>
      <c r="E5" s="1"/>
      <c r="F5" s="6"/>
      <c r="G5" s="5"/>
      <c r="H5" s="159"/>
      <c r="I5" s="159"/>
      <c r="J5" s="159"/>
      <c r="K5" s="160"/>
      <c r="L5" s="160"/>
      <c r="M5" s="160"/>
      <c r="N5" s="160"/>
      <c r="T5" s="1"/>
    </row>
    <row r="6" spans="1:22" s="55" customFormat="1" ht="18.75" customHeight="1" thickBot="1">
      <c r="A6" s="161" t="s">
        <v>0</v>
      </c>
      <c r="B6" s="162"/>
      <c r="C6" s="162"/>
      <c r="D6" s="162"/>
      <c r="E6" s="162"/>
      <c r="F6" s="162"/>
      <c r="G6" s="163" t="s">
        <v>1</v>
      </c>
      <c r="H6" s="164"/>
      <c r="I6" s="164"/>
      <c r="J6" s="164"/>
      <c r="K6" s="164"/>
      <c r="L6" s="165"/>
      <c r="M6" s="164" t="s">
        <v>2</v>
      </c>
      <c r="N6" s="164"/>
      <c r="O6" s="164"/>
      <c r="P6" s="164"/>
      <c r="Q6" s="164"/>
      <c r="R6" s="164"/>
      <c r="S6" s="164"/>
      <c r="T6" s="166"/>
      <c r="V6" s="147"/>
    </row>
    <row r="7" spans="1:20" ht="36" customHeight="1">
      <c r="A7" s="167" t="s">
        <v>3</v>
      </c>
      <c r="B7" s="168"/>
      <c r="C7" s="44" t="s">
        <v>14</v>
      </c>
      <c r="D7" s="44" t="s">
        <v>4</v>
      </c>
      <c r="E7" s="45" t="s">
        <v>15</v>
      </c>
      <c r="F7" s="46" t="s">
        <v>5</v>
      </c>
      <c r="G7" s="17" t="s">
        <v>6</v>
      </c>
      <c r="H7" s="17"/>
      <c r="I7" s="41"/>
      <c r="J7" s="17" t="s">
        <v>7</v>
      </c>
      <c r="K7" s="17"/>
      <c r="L7" s="41"/>
      <c r="M7" s="17" t="s">
        <v>6</v>
      </c>
      <c r="N7" s="41"/>
      <c r="O7" s="17" t="s">
        <v>7</v>
      </c>
      <c r="P7" s="41"/>
      <c r="Q7" s="17" t="s">
        <v>8</v>
      </c>
      <c r="R7" s="42"/>
      <c r="S7" s="53" t="s">
        <v>20</v>
      </c>
      <c r="T7" s="43" t="s">
        <v>9</v>
      </c>
    </row>
    <row r="8" spans="1:20" ht="15" customHeight="1" thickBot="1">
      <c r="A8" s="48"/>
      <c r="B8" s="9"/>
      <c r="C8" s="12"/>
      <c r="D8" s="12"/>
      <c r="E8" s="13"/>
      <c r="F8" s="14"/>
      <c r="G8" s="10">
        <v>1</v>
      </c>
      <c r="H8" s="10">
        <v>2</v>
      </c>
      <c r="I8" s="11">
        <v>3</v>
      </c>
      <c r="J8" s="10">
        <v>1</v>
      </c>
      <c r="K8" s="10">
        <v>2</v>
      </c>
      <c r="L8" s="11">
        <v>3</v>
      </c>
      <c r="M8" s="10" t="s">
        <v>10</v>
      </c>
      <c r="N8" s="11" t="s">
        <v>11</v>
      </c>
      <c r="O8" s="10" t="s">
        <v>12</v>
      </c>
      <c r="P8" s="11" t="s">
        <v>11</v>
      </c>
      <c r="Q8" s="10" t="s">
        <v>13</v>
      </c>
      <c r="R8" s="20" t="s">
        <v>11</v>
      </c>
      <c r="S8" s="8"/>
      <c r="T8" s="21"/>
    </row>
    <row r="9" spans="1:20" ht="16.5" customHeight="1">
      <c r="A9" s="173" t="s">
        <v>60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5"/>
    </row>
    <row r="10" spans="1:20" ht="12.75">
      <c r="A10" s="74"/>
      <c r="B10" s="62"/>
      <c r="C10" s="22"/>
      <c r="D10" s="108" t="s">
        <v>67</v>
      </c>
      <c r="E10" s="23"/>
      <c r="F10" s="24"/>
      <c r="G10" s="75"/>
      <c r="H10" s="76"/>
      <c r="I10" s="77"/>
      <c r="J10" s="22"/>
      <c r="K10" s="22"/>
      <c r="L10" s="39"/>
      <c r="M10" s="78"/>
      <c r="N10" s="79"/>
      <c r="O10" s="80"/>
      <c r="P10" s="81"/>
      <c r="Q10" s="92"/>
      <c r="R10" s="79"/>
      <c r="S10" s="28"/>
      <c r="T10" s="105"/>
    </row>
    <row r="11" spans="1:20" ht="12.75">
      <c r="A11" s="65">
        <v>1</v>
      </c>
      <c r="B11" s="63" t="s">
        <v>61</v>
      </c>
      <c r="C11" s="22">
        <v>1993</v>
      </c>
      <c r="D11" s="22" t="s">
        <v>22</v>
      </c>
      <c r="E11" s="23">
        <v>79.1</v>
      </c>
      <c r="F11" s="24">
        <f aca="true" t="shared" si="0" ref="F11:F23">(10^(((LOG10(E11/173.961))*(LOG10(E11/173.961)))*0.784780654))</f>
        <v>1.2357737970737157</v>
      </c>
      <c r="G11" s="133">
        <v>102</v>
      </c>
      <c r="H11" s="139" t="s">
        <v>103</v>
      </c>
      <c r="I11" s="142" t="s">
        <v>103</v>
      </c>
      <c r="J11" s="124">
        <v>125</v>
      </c>
      <c r="K11" s="145" t="s">
        <v>108</v>
      </c>
      <c r="L11" s="128" t="s">
        <v>109</v>
      </c>
      <c r="M11" s="29">
        <f>IF(COUNT(G11:I11)&gt;0,LARGE(G11:I11,1),"")</f>
        <v>102</v>
      </c>
      <c r="N11" s="31"/>
      <c r="O11" s="37">
        <f>IF(COUNT(J11:L11)&gt;0,LARGE(J11:L11,1),"")</f>
        <v>125</v>
      </c>
      <c r="P11" s="30"/>
      <c r="Q11" s="123">
        <f>IF(AND(COUNT(M11)&gt;0,COUNT(O11)&gt;0),M11+O11,"")</f>
        <v>227</v>
      </c>
      <c r="R11" s="31" t="s">
        <v>24</v>
      </c>
      <c r="S11" s="28"/>
      <c r="T11" s="105">
        <f>IF(COUNT(F11)&gt;0,F11*(IF(COUNT(M11)&gt;0,M11,0)+IF(COUNT(O11)&gt;0,O11,0)),"")</f>
        <v>280.52065193573344</v>
      </c>
    </row>
    <row r="12" spans="1:20" ht="12.75">
      <c r="A12" s="65">
        <v>2</v>
      </c>
      <c r="B12" s="63" t="s">
        <v>62</v>
      </c>
      <c r="C12" s="22">
        <v>1992</v>
      </c>
      <c r="D12" s="22" t="s">
        <v>21</v>
      </c>
      <c r="E12" s="23">
        <v>84.3</v>
      </c>
      <c r="F12" s="24">
        <f t="shared" si="0"/>
        <v>1.1958707153673525</v>
      </c>
      <c r="G12" s="133">
        <v>73</v>
      </c>
      <c r="H12" s="134">
        <v>76</v>
      </c>
      <c r="I12" s="142" t="s">
        <v>102</v>
      </c>
      <c r="J12" s="124">
        <v>95</v>
      </c>
      <c r="K12" s="146">
        <v>102</v>
      </c>
      <c r="L12" s="128" t="s">
        <v>103</v>
      </c>
      <c r="M12" s="29">
        <f>IF(COUNT(G12:I12)&gt;0,LARGE(G12:I12,1),"")</f>
        <v>76</v>
      </c>
      <c r="N12" s="31"/>
      <c r="O12" s="37">
        <f>IF(COUNT(J12:L12)&gt;0,LARGE(J12:L12,1),"")</f>
        <v>102</v>
      </c>
      <c r="P12" s="30"/>
      <c r="Q12" s="123">
        <f>IF(AND(COUNT(M12)&gt;0,COUNT(O12)&gt;0),M12+O12,"")</f>
        <v>178</v>
      </c>
      <c r="R12" s="31" t="s">
        <v>25</v>
      </c>
      <c r="S12" s="28"/>
      <c r="T12" s="105">
        <f>IF(COUNT(F12)&gt;0,F12*(IF(COUNT(M12)&gt;0,M12,0)+IF(COUNT(O12)&gt;0,O12,0)),"")</f>
        <v>212.86498733538875</v>
      </c>
    </row>
    <row r="13" spans="1:20" ht="12.75">
      <c r="A13" s="65">
        <v>3</v>
      </c>
      <c r="B13" s="63" t="s">
        <v>63</v>
      </c>
      <c r="C13" s="22">
        <v>1993</v>
      </c>
      <c r="D13" s="22" t="s">
        <v>43</v>
      </c>
      <c r="E13" s="23">
        <v>85</v>
      </c>
      <c r="F13" s="24">
        <f t="shared" si="0"/>
        <v>1.1910249632244445</v>
      </c>
      <c r="G13" s="133">
        <v>75</v>
      </c>
      <c r="H13" s="139" t="s">
        <v>102</v>
      </c>
      <c r="I13" s="142" t="s">
        <v>102</v>
      </c>
      <c r="J13" s="124">
        <v>90</v>
      </c>
      <c r="K13" s="145" t="s">
        <v>107</v>
      </c>
      <c r="L13" s="128" t="s">
        <v>107</v>
      </c>
      <c r="M13" s="29">
        <f aca="true" t="shared" si="1" ref="M13:M23">IF(COUNT(G13:I13)&gt;0,LARGE(G13:I13,1),"")</f>
        <v>75</v>
      </c>
      <c r="N13" s="31"/>
      <c r="O13" s="37">
        <f aca="true" t="shared" si="2" ref="O13:O23">IF(COUNT(J13:L13)&gt;0,LARGE(J13:L13,1),"")</f>
        <v>90</v>
      </c>
      <c r="P13" s="30"/>
      <c r="Q13" s="123">
        <f aca="true" t="shared" si="3" ref="Q13:Q23">IF(AND(COUNT(M13)&gt;0,COUNT(O13)&gt;0),M13+O13,"")</f>
        <v>165</v>
      </c>
      <c r="R13" s="31" t="s">
        <v>27</v>
      </c>
      <c r="S13" s="28"/>
      <c r="T13" s="105">
        <f aca="true" t="shared" si="4" ref="T13:T23">IF(COUNT(F13)&gt;0,F13*(IF(COUNT(M13)&gt;0,M13,0)+IF(COUNT(O13)&gt;0,O13,0)),"")</f>
        <v>196.51911893203334</v>
      </c>
    </row>
    <row r="14" spans="1:20" ht="12.75">
      <c r="A14" s="65"/>
      <c r="B14" s="62"/>
      <c r="C14" s="22"/>
      <c r="D14" s="108" t="s">
        <v>68</v>
      </c>
      <c r="E14" s="23"/>
      <c r="F14" s="24"/>
      <c r="G14" s="25"/>
      <c r="H14" s="26"/>
      <c r="I14" s="121"/>
      <c r="J14" s="22"/>
      <c r="K14" s="122"/>
      <c r="L14" s="39"/>
      <c r="M14" s="29"/>
      <c r="N14" s="31"/>
      <c r="O14" s="37"/>
      <c r="P14" s="30"/>
      <c r="Q14" s="123"/>
      <c r="R14" s="31"/>
      <c r="S14" s="28"/>
      <c r="T14" s="105"/>
    </row>
    <row r="15" spans="1:20" ht="12.75">
      <c r="A15" s="65"/>
      <c r="B15" s="62"/>
      <c r="C15" s="22"/>
      <c r="D15" s="22"/>
      <c r="E15" s="23"/>
      <c r="F15" s="24"/>
      <c r="G15" s="25"/>
      <c r="H15" s="26"/>
      <c r="I15" s="121"/>
      <c r="J15" s="22"/>
      <c r="K15" s="22"/>
      <c r="L15" s="39"/>
      <c r="M15" s="29">
        <f>IF(COUNT(G15:I15)&gt;0,LARGE(G15:I15,1),"")</f>
      </c>
      <c r="N15" s="31"/>
      <c r="O15" s="37">
        <f>IF(COUNT(J15:L15)&gt;0,LARGE(J15:L15,1),"")</f>
      </c>
      <c r="P15" s="30"/>
      <c r="Q15" s="86">
        <f>IF(AND(COUNT(M15)&gt;0,COUNT(O15)&gt;0),M15+O15,"")</f>
      </c>
      <c r="R15" s="31"/>
      <c r="S15" s="28"/>
      <c r="T15" s="105">
        <f>IF(COUNT(F15)&gt;0,F15*(IF(COUNT(M15)&gt;0,M15,0)+IF(COUNT(O15)&gt;0,O15,0)),"")</f>
      </c>
    </row>
    <row r="16" spans="1:20" ht="12.75">
      <c r="A16" s="65">
        <v>4</v>
      </c>
      <c r="B16" s="62" t="s">
        <v>64</v>
      </c>
      <c r="C16" s="22">
        <v>1995</v>
      </c>
      <c r="D16" s="22" t="s">
        <v>43</v>
      </c>
      <c r="E16" s="23">
        <v>90.1</v>
      </c>
      <c r="F16" s="24">
        <f t="shared" si="0"/>
        <v>1.158962744449621</v>
      </c>
      <c r="G16" s="133">
        <v>60</v>
      </c>
      <c r="H16" s="134">
        <v>65</v>
      </c>
      <c r="I16" s="141">
        <v>70</v>
      </c>
      <c r="J16" s="124">
        <v>85</v>
      </c>
      <c r="K16" s="124">
        <v>90</v>
      </c>
      <c r="L16" s="128" t="s">
        <v>107</v>
      </c>
      <c r="M16" s="29">
        <f t="shared" si="1"/>
        <v>70</v>
      </c>
      <c r="N16" s="31"/>
      <c r="O16" s="37">
        <f t="shared" si="2"/>
        <v>90</v>
      </c>
      <c r="P16" s="30"/>
      <c r="Q16" s="86">
        <f t="shared" si="3"/>
        <v>160</v>
      </c>
      <c r="R16" s="31" t="s">
        <v>24</v>
      </c>
      <c r="S16" s="28"/>
      <c r="T16" s="105">
        <f t="shared" si="4"/>
        <v>185.43403911193937</v>
      </c>
    </row>
    <row r="17" spans="1:20" ht="12.75">
      <c r="A17" s="65">
        <v>5</v>
      </c>
      <c r="B17" s="63" t="s">
        <v>65</v>
      </c>
      <c r="C17" s="22">
        <v>1995</v>
      </c>
      <c r="D17" s="22" t="s">
        <v>43</v>
      </c>
      <c r="E17" s="23">
        <v>86.6</v>
      </c>
      <c r="F17" s="24">
        <f t="shared" si="0"/>
        <v>1.1803710355454438</v>
      </c>
      <c r="G17" s="133">
        <v>45</v>
      </c>
      <c r="H17" s="134">
        <v>50</v>
      </c>
      <c r="I17" s="135">
        <v>53</v>
      </c>
      <c r="J17" s="124">
        <v>60</v>
      </c>
      <c r="K17" s="124">
        <v>65</v>
      </c>
      <c r="L17" s="128" t="s">
        <v>106</v>
      </c>
      <c r="M17" s="29">
        <f t="shared" si="1"/>
        <v>53</v>
      </c>
      <c r="N17" s="31"/>
      <c r="O17" s="37">
        <f t="shared" si="2"/>
        <v>65</v>
      </c>
      <c r="P17" s="30"/>
      <c r="Q17" s="86">
        <f t="shared" si="3"/>
        <v>118</v>
      </c>
      <c r="R17" s="31" t="s">
        <v>25</v>
      </c>
      <c r="S17" s="28"/>
      <c r="T17" s="105">
        <f t="shared" si="4"/>
        <v>139.28378219436237</v>
      </c>
    </row>
    <row r="18" spans="1:20" ht="12.75">
      <c r="A18" s="65"/>
      <c r="B18" s="63"/>
      <c r="C18" s="22"/>
      <c r="D18" s="108" t="s">
        <v>70</v>
      </c>
      <c r="E18" s="23"/>
      <c r="F18" s="24"/>
      <c r="G18" s="25"/>
      <c r="H18" s="26"/>
      <c r="I18" s="27"/>
      <c r="J18" s="22"/>
      <c r="K18" s="22"/>
      <c r="L18" s="39"/>
      <c r="M18" s="29"/>
      <c r="N18" s="31"/>
      <c r="O18" s="37"/>
      <c r="P18" s="30"/>
      <c r="Q18" s="86"/>
      <c r="R18" s="31"/>
      <c r="S18" s="28"/>
      <c r="T18" s="105"/>
    </row>
    <row r="19" spans="1:20" ht="12.75">
      <c r="A19" s="65">
        <v>6</v>
      </c>
      <c r="B19" s="63" t="s">
        <v>66</v>
      </c>
      <c r="C19" s="22">
        <v>1984</v>
      </c>
      <c r="D19" s="22" t="s">
        <v>21</v>
      </c>
      <c r="E19" s="23">
        <v>94.1</v>
      </c>
      <c r="F19" s="24">
        <f t="shared" si="0"/>
        <v>1.1373353160814872</v>
      </c>
      <c r="G19" s="133">
        <v>100</v>
      </c>
      <c r="H19" s="134">
        <v>110</v>
      </c>
      <c r="I19" s="135">
        <v>115</v>
      </c>
      <c r="J19" s="124">
        <v>130</v>
      </c>
      <c r="K19" s="124">
        <v>140</v>
      </c>
      <c r="L19" s="126">
        <v>150</v>
      </c>
      <c r="M19" s="29">
        <f t="shared" si="1"/>
        <v>115</v>
      </c>
      <c r="N19" s="31"/>
      <c r="O19" s="37">
        <f t="shared" si="2"/>
        <v>150</v>
      </c>
      <c r="P19" s="30"/>
      <c r="Q19" s="86">
        <f t="shared" si="3"/>
        <v>265</v>
      </c>
      <c r="R19" s="31" t="s">
        <v>24</v>
      </c>
      <c r="S19" s="28"/>
      <c r="T19" s="105">
        <f t="shared" si="4"/>
        <v>301.3938587615941</v>
      </c>
    </row>
    <row r="20" spans="1:20" ht="12.75">
      <c r="A20" s="65"/>
      <c r="B20" s="63"/>
      <c r="C20" s="22"/>
      <c r="D20" s="108" t="s">
        <v>69</v>
      </c>
      <c r="E20" s="23"/>
      <c r="F20" s="24"/>
      <c r="G20" s="25"/>
      <c r="H20" s="26"/>
      <c r="I20" s="27"/>
      <c r="J20" s="22"/>
      <c r="K20" s="22"/>
      <c r="L20" s="39"/>
      <c r="M20" s="29"/>
      <c r="N20" s="31"/>
      <c r="O20" s="37"/>
      <c r="P20" s="30"/>
      <c r="Q20" s="86"/>
      <c r="R20" s="31"/>
      <c r="S20" s="28"/>
      <c r="T20" s="105"/>
    </row>
    <row r="21" spans="1:20" s="91" customFormat="1" ht="12.75">
      <c r="A21" s="83">
        <v>7</v>
      </c>
      <c r="B21" s="94" t="s">
        <v>71</v>
      </c>
      <c r="C21" s="84">
        <v>1977</v>
      </c>
      <c r="D21" s="84" t="s">
        <v>23</v>
      </c>
      <c r="E21" s="85">
        <v>118.5</v>
      </c>
      <c r="F21" s="82">
        <f t="shared" si="0"/>
        <v>1.0515186046179696</v>
      </c>
      <c r="G21" s="143" t="s">
        <v>104</v>
      </c>
      <c r="H21" s="137">
        <v>110</v>
      </c>
      <c r="I21" s="144" t="s">
        <v>105</v>
      </c>
      <c r="J21" s="127">
        <v>155</v>
      </c>
      <c r="K21" s="127">
        <v>161</v>
      </c>
      <c r="L21" s="129">
        <v>165</v>
      </c>
      <c r="M21" s="86">
        <f t="shared" si="1"/>
        <v>110</v>
      </c>
      <c r="N21" s="87"/>
      <c r="O21" s="88">
        <f t="shared" si="2"/>
        <v>165</v>
      </c>
      <c r="P21" s="89"/>
      <c r="Q21" s="86">
        <f t="shared" si="3"/>
        <v>275</v>
      </c>
      <c r="R21" s="87" t="s">
        <v>24</v>
      </c>
      <c r="S21" s="90"/>
      <c r="T21" s="106">
        <f t="shared" si="4"/>
        <v>289.1676162699417</v>
      </c>
    </row>
    <row r="22" spans="1:20" ht="12.75">
      <c r="A22" s="65">
        <v>8</v>
      </c>
      <c r="B22" s="63" t="s">
        <v>72</v>
      </c>
      <c r="C22" s="22">
        <v>1985</v>
      </c>
      <c r="D22" s="22" t="s">
        <v>43</v>
      </c>
      <c r="E22" s="23">
        <v>107.5</v>
      </c>
      <c r="F22" s="24">
        <f t="shared" si="0"/>
        <v>1.0821669154804487</v>
      </c>
      <c r="G22" s="133">
        <v>85</v>
      </c>
      <c r="H22" s="139" t="s">
        <v>94</v>
      </c>
      <c r="I22" s="135">
        <v>90</v>
      </c>
      <c r="J22" s="124">
        <v>105</v>
      </c>
      <c r="K22" s="124">
        <v>110</v>
      </c>
      <c r="L22" s="126">
        <v>120</v>
      </c>
      <c r="M22" s="29">
        <f t="shared" si="1"/>
        <v>90</v>
      </c>
      <c r="N22" s="31"/>
      <c r="O22" s="37">
        <f t="shared" si="2"/>
        <v>120</v>
      </c>
      <c r="P22" s="30"/>
      <c r="Q22" s="86">
        <f t="shared" si="3"/>
        <v>210</v>
      </c>
      <c r="R22" s="31" t="s">
        <v>25</v>
      </c>
      <c r="S22" s="28"/>
      <c r="T22" s="105">
        <f t="shared" si="4"/>
        <v>227.25505225089424</v>
      </c>
    </row>
    <row r="23" spans="1:20" ht="13.5" thickBot="1">
      <c r="A23" s="66">
        <v>10</v>
      </c>
      <c r="B23" s="64"/>
      <c r="C23" s="57"/>
      <c r="D23" s="57"/>
      <c r="E23" s="58"/>
      <c r="F23" s="59" t="e">
        <f t="shared" si="0"/>
        <v>#NUM!</v>
      </c>
      <c r="G23" s="32"/>
      <c r="H23" s="33"/>
      <c r="I23" s="54"/>
      <c r="J23" s="57"/>
      <c r="K23" s="57"/>
      <c r="L23" s="60"/>
      <c r="M23" s="34">
        <f t="shared" si="1"/>
      </c>
      <c r="N23" s="36"/>
      <c r="O23" s="38">
        <f t="shared" si="2"/>
      </c>
      <c r="P23" s="35"/>
      <c r="Q23" s="93">
        <f t="shared" si="3"/>
      </c>
      <c r="R23" s="36"/>
      <c r="S23" s="61"/>
      <c r="T23" s="107">
        <f t="shared" si="4"/>
      </c>
    </row>
    <row r="24" spans="1:19" s="67" customFormat="1" ht="12.75">
      <c r="A24" s="73"/>
      <c r="B24" s="68"/>
      <c r="C24" s="68"/>
      <c r="D24" s="69"/>
      <c r="E24" s="40"/>
      <c r="F24" s="68"/>
      <c r="G24" s="68"/>
      <c r="H24" s="68"/>
      <c r="I24" s="68"/>
      <c r="J24" s="68"/>
      <c r="K24" s="68"/>
      <c r="L24" s="70"/>
      <c r="M24" s="70"/>
      <c r="N24" s="70"/>
      <c r="O24" s="70"/>
      <c r="P24" s="71"/>
      <c r="Q24" s="70"/>
      <c r="R24" s="68"/>
      <c r="S24" s="72"/>
    </row>
    <row r="25" spans="1:20" ht="12.75">
      <c r="A25" s="47"/>
      <c r="K25" s="15"/>
      <c r="N25" s="16"/>
      <c r="S25" s="15"/>
      <c r="T25" s="16"/>
    </row>
    <row r="26" spans="1:20" ht="12.75">
      <c r="A26" s="47"/>
      <c r="B26" s="47" t="s">
        <v>19</v>
      </c>
      <c r="C26" s="47"/>
      <c r="D26" s="47"/>
      <c r="E26" s="47"/>
      <c r="F26" s="47"/>
      <c r="G26" s="47"/>
      <c r="H26" s="47"/>
      <c r="I26" s="47" t="s">
        <v>18</v>
      </c>
      <c r="J26" s="47"/>
      <c r="K26" s="47"/>
      <c r="L26" s="47" t="s">
        <v>76</v>
      </c>
      <c r="M26" s="47"/>
      <c r="N26" s="47"/>
      <c r="O26" s="47"/>
      <c r="P26" s="47"/>
      <c r="Q26" s="47"/>
      <c r="R26" s="47" t="s">
        <v>16</v>
      </c>
      <c r="S26" s="47" t="s">
        <v>17</v>
      </c>
      <c r="T26" s="47"/>
    </row>
    <row r="27" spans="1:20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 t="s">
        <v>28</v>
      </c>
      <c r="M28" s="47"/>
      <c r="N28" s="47"/>
      <c r="O28" s="47"/>
      <c r="P28" s="47"/>
      <c r="Q28" s="47"/>
      <c r="R28" s="47" t="s">
        <v>16</v>
      </c>
      <c r="S28" s="47" t="s">
        <v>17</v>
      </c>
      <c r="T28" s="47"/>
    </row>
    <row r="29" spans="1:20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67" customFormat="1" ht="12.75">
      <c r="A30"/>
      <c r="B30" s="47" t="s">
        <v>110</v>
      </c>
      <c r="C30" s="47"/>
      <c r="D30" s="47"/>
      <c r="E30" s="47"/>
      <c r="F30" s="47"/>
      <c r="G30" s="47"/>
      <c r="H30" s="47"/>
      <c r="I30" s="47"/>
      <c r="J30" s="47"/>
      <c r="K30" s="47"/>
      <c r="L30" s="47" t="s">
        <v>75</v>
      </c>
      <c r="M30" s="47"/>
      <c r="N30" s="47"/>
      <c r="O30" s="47"/>
      <c r="P30" s="47"/>
      <c r="Q30" s="47"/>
      <c r="R30" s="47" t="s">
        <v>16</v>
      </c>
      <c r="S30" s="47" t="s">
        <v>17</v>
      </c>
      <c r="T30" s="47"/>
    </row>
    <row r="31" ht="16.5" customHeight="1"/>
    <row r="34" spans="1:20" s="56" customFormat="1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sheetProtection/>
  <mergeCells count="10">
    <mergeCell ref="A1:C1"/>
    <mergeCell ref="R1:T1"/>
    <mergeCell ref="G3:N3"/>
    <mergeCell ref="A7:B7"/>
    <mergeCell ref="A9:T9"/>
    <mergeCell ref="H5:J5"/>
    <mergeCell ref="K5:N5"/>
    <mergeCell ref="A6:F6"/>
    <mergeCell ref="G6:L6"/>
    <mergeCell ref="M6:T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</dc:creator>
  <cp:keywords/>
  <dc:description/>
  <cp:lastModifiedBy>JSL</cp:lastModifiedBy>
  <cp:lastPrinted>2010-12-23T09:53:20Z</cp:lastPrinted>
  <dcterms:created xsi:type="dcterms:W3CDTF">2006-05-23T16:30:57Z</dcterms:created>
  <dcterms:modified xsi:type="dcterms:W3CDTF">2010-12-23T09:53:32Z</dcterms:modified>
  <cp:category/>
  <cp:version/>
  <cp:contentType/>
  <cp:contentStatus/>
</cp:coreProperties>
</file>