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6"/>
  </bookViews>
  <sheets>
    <sheet name="A.R. Laane III mv. I gr." sheetId="1" r:id="rId1"/>
    <sheet name="A.R.Laane III mv II gr" sheetId="2" r:id="rId2"/>
    <sheet name="A.R.Laane III mv. III gr" sheetId="3" r:id="rId3"/>
  </sheets>
  <calcPr calcId="125725"/>
</workbook>
</file>

<file path=xl/calcChain.xml><?xml version="1.0" encoding="utf-8"?>
<calcChain xmlns="http://schemas.openxmlformats.org/spreadsheetml/2006/main">
  <c r="M13" i="2"/>
  <c r="O13" s="1"/>
  <c r="Q13" s="1"/>
  <c r="N13"/>
  <c r="F13"/>
  <c r="M18" i="1"/>
  <c r="N18"/>
  <c r="O18" s="1"/>
  <c r="Q18" s="1"/>
  <c r="F18"/>
  <c r="M14"/>
  <c r="N14"/>
  <c r="F14"/>
  <c r="M11"/>
  <c r="N11"/>
  <c r="F11"/>
  <c r="M10"/>
  <c r="N10"/>
  <c r="F10"/>
  <c r="M12"/>
  <c r="N12"/>
  <c r="O12" s="1"/>
  <c r="Q12" s="1"/>
  <c r="F12"/>
  <c r="M20"/>
  <c r="N20"/>
  <c r="F20"/>
  <c r="M18" i="2"/>
  <c r="O18" s="1"/>
  <c r="Q18" s="1"/>
  <c r="N18"/>
  <c r="F18"/>
  <c r="F21" i="1"/>
  <c r="F17"/>
  <c r="M17"/>
  <c r="N17"/>
  <c r="F19"/>
  <c r="M19"/>
  <c r="O19" s="1"/>
  <c r="Q19" s="1"/>
  <c r="N19"/>
  <c r="F22"/>
  <c r="M22"/>
  <c r="O22" s="1"/>
  <c r="Q22" s="1"/>
  <c r="N22"/>
  <c r="F16"/>
  <c r="M16"/>
  <c r="N16"/>
  <c r="O16" s="1"/>
  <c r="Q16" s="1"/>
  <c r="F23"/>
  <c r="M23"/>
  <c r="O23" s="1"/>
  <c r="N23"/>
  <c r="M21"/>
  <c r="N21"/>
  <c r="F12" i="2"/>
  <c r="M12"/>
  <c r="N12"/>
  <c r="F14"/>
  <c r="M14"/>
  <c r="O14" s="1"/>
  <c r="N14"/>
  <c r="F16"/>
  <c r="M16"/>
  <c r="N16"/>
  <c r="F17"/>
  <c r="M17"/>
  <c r="N17"/>
  <c r="F14" i="3"/>
  <c r="M14"/>
  <c r="O14" s="1"/>
  <c r="N14"/>
  <c r="F11"/>
  <c r="M11"/>
  <c r="N11"/>
  <c r="F15"/>
  <c r="M15"/>
  <c r="N15"/>
  <c r="F12"/>
  <c r="M12"/>
  <c r="N12"/>
  <c r="F13"/>
  <c r="M13"/>
  <c r="N13"/>
  <c r="O16" i="2"/>
  <c r="O14" i="1"/>
  <c r="Q14" s="1"/>
  <c r="O20"/>
  <c r="Q20" s="1"/>
  <c r="O17"/>
  <c r="O21"/>
  <c r="Q21" s="1"/>
  <c r="O11"/>
  <c r="Q11" s="1"/>
  <c r="O10"/>
  <c r="Q10" s="1"/>
  <c r="Q23" l="1"/>
  <c r="Q17"/>
  <c r="Q14" i="2"/>
  <c r="O17"/>
  <c r="Q17" s="1"/>
  <c r="O12"/>
  <c r="Q12" s="1"/>
  <c r="Q16"/>
  <c r="O11" i="3"/>
  <c r="Q11" s="1"/>
  <c r="Q14"/>
  <c r="O13"/>
  <c r="Q13" s="1"/>
  <c r="O12"/>
  <c r="Q12" s="1"/>
  <c r="O15"/>
  <c r="Q15" s="1"/>
</calcChain>
</file>

<file path=xl/sharedStrings.xml><?xml version="1.0" encoding="utf-8"?>
<sst xmlns="http://schemas.openxmlformats.org/spreadsheetml/2006/main" count="274" uniqueCount="154">
  <si>
    <t>Kaalumine:</t>
  </si>
  <si>
    <t>09:00-10:00</t>
  </si>
  <si>
    <t>Võistlus: 11:00</t>
  </si>
  <si>
    <t>Võistleja</t>
  </si>
  <si>
    <t>Võistluse käik</t>
  </si>
  <si>
    <t>Saavutatud tulemused</t>
  </si>
  <si>
    <t>Jrk nr</t>
  </si>
  <si>
    <t>Nimi</t>
  </si>
  <si>
    <t>Sünd</t>
  </si>
  <si>
    <t>Klubi</t>
  </si>
  <si>
    <t>Keha-kaal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</si>
  <si>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</si>
  <si>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</si>
  <si>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</si>
  <si>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</si>
  <si>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</si>
  <si>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</si>
  <si>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</si>
  <si>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</si>
  <si>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 xml:space="preserve">Noored absoluutarvestus </t>
  </si>
  <si>
    <t>Vargamäe</t>
  </si>
  <si>
    <t>Armas Reisel</t>
  </si>
  <si>
    <t>Robin Kivirand</t>
  </si>
  <si>
    <t>Võistluse direktor:</t>
  </si>
  <si>
    <t>Ahti Uppin</t>
  </si>
  <si>
    <t>Kohtunikud:</t>
  </si>
  <si>
    <t>1.Maidu Tiits</t>
  </si>
  <si>
    <t>Sekretär:</t>
  </si>
  <si>
    <t>2. Aimur Eplik</t>
  </si>
  <si>
    <t>10:00-11:00</t>
  </si>
  <si>
    <t>Võistlus: 12.30</t>
  </si>
  <si>
    <t>Keha kaal</t>
  </si>
  <si>
    <t xml:space="preserve">  Rebimine</t>
  </si>
  <si>
    <t xml:space="preserve">    Tõukamine</t>
  </si>
  <si>
    <t xml:space="preserve"> Summa</t>
  </si>
  <si>
    <t xml:space="preserve">Mehed absoluutarvestus </t>
  </si>
  <si>
    <t>Kert Ustav</t>
  </si>
  <si>
    <t>Individuaal</t>
  </si>
  <si>
    <t>Darvi Jalast</t>
  </si>
  <si>
    <t xml:space="preserve">Juuniorid absoluutarvestus </t>
  </si>
  <si>
    <t>Mati Karbus</t>
  </si>
  <si>
    <t>Teet Karbus</t>
  </si>
  <si>
    <t>1.Johannes Kask</t>
  </si>
  <si>
    <t xml:space="preserve">             Võistlus: 12.30</t>
  </si>
  <si>
    <t xml:space="preserve">Veteranid absoluutarvestus </t>
  </si>
  <si>
    <t>SK+35</t>
  </si>
  <si>
    <t>Erik Kuningas</t>
  </si>
  <si>
    <t>08.06.1977.</t>
  </si>
  <si>
    <t xml:space="preserve">SK Jõud </t>
  </si>
  <si>
    <t>Sverre Ploomipuu</t>
  </si>
  <si>
    <t>2. Maidu Tiits</t>
  </si>
  <si>
    <t xml:space="preserve">Naised kk-58kg absoluutarvestus </t>
  </si>
  <si>
    <t>Kaisa Kivirand</t>
  </si>
  <si>
    <t xml:space="preserve">Naised kk+58kg absoluutarvestus </t>
  </si>
  <si>
    <t>Triin Põdersoo</t>
  </si>
  <si>
    <t>Aleksander Rudolf Laane III mälestusvõistlus</t>
  </si>
  <si>
    <t>04. juuni 2016.a. Järvamaa, Albu</t>
  </si>
  <si>
    <t>Risto Gavrilov</t>
  </si>
  <si>
    <t>Martin Metsma</t>
  </si>
  <si>
    <t>04. juuni  2016.a. Järvamaa, Albu</t>
  </si>
  <si>
    <t>3. Aimur Eplik</t>
  </si>
  <si>
    <t>3. Maidu Tiits</t>
  </si>
  <si>
    <t>1986.</t>
  </si>
  <si>
    <t>05.04.1997.</t>
  </si>
  <si>
    <t>Sparta</t>
  </si>
  <si>
    <t>Robert Põldoja</t>
  </si>
  <si>
    <t>Rasmus Jalast</t>
  </si>
  <si>
    <t>01.01.2001.</t>
  </si>
  <si>
    <t>Aivar Zarubin</t>
  </si>
  <si>
    <t>Jaanus Hiiemäe</t>
  </si>
  <si>
    <t>Meinhand Tankson</t>
  </si>
  <si>
    <t>24.10.1990.</t>
  </si>
  <si>
    <t>24.10.2000.</t>
  </si>
  <si>
    <t>1952.</t>
  </si>
  <si>
    <t>Liisbeth Rosenstein</t>
  </si>
  <si>
    <t>Mäksa</t>
  </si>
  <si>
    <t>Hanna-Liisa Mat</t>
  </si>
  <si>
    <t>Mikk Koplimets</t>
  </si>
  <si>
    <t>18.06.1987.</t>
  </si>
  <si>
    <t>13.00</t>
  </si>
  <si>
    <t>12:00-13:00</t>
  </si>
  <si>
    <t>14.30</t>
  </si>
  <si>
    <t>Roger Rämson</t>
  </si>
  <si>
    <t>Kalju</t>
  </si>
  <si>
    <t>12.09.2003.</t>
  </si>
  <si>
    <t>Indrek Viik</t>
  </si>
  <si>
    <t>02.10.1999.</t>
  </si>
  <si>
    <t>27.01.2002.</t>
  </si>
  <si>
    <t>15.08.2003.</t>
  </si>
  <si>
    <t>24.06.1974.</t>
  </si>
  <si>
    <t>03.10.1971.</t>
  </si>
  <si>
    <t>Matis Pärend</t>
  </si>
  <si>
    <t>Jõud Junior</t>
  </si>
  <si>
    <t>Jaak Bombul</t>
  </si>
  <si>
    <t>3.Johannes Kask</t>
  </si>
  <si>
    <t>24x</t>
  </si>
  <si>
    <t>22x</t>
  </si>
  <si>
    <t>18x</t>
  </si>
  <si>
    <t>34x</t>
  </si>
  <si>
    <t>I</t>
  </si>
  <si>
    <t>II</t>
  </si>
  <si>
    <t>III</t>
  </si>
  <si>
    <t>40x</t>
  </si>
  <si>
    <t>51x</t>
  </si>
  <si>
    <t>58x</t>
  </si>
  <si>
    <t>60x</t>
  </si>
  <si>
    <t>110x</t>
  </si>
  <si>
    <t>82x</t>
  </si>
  <si>
    <t>83x</t>
  </si>
  <si>
    <t>70x</t>
  </si>
  <si>
    <t>x</t>
  </si>
  <si>
    <t>75x</t>
  </si>
  <si>
    <t>80x</t>
  </si>
  <si>
    <t>87x</t>
  </si>
  <si>
    <t>95x</t>
  </si>
  <si>
    <t>101x</t>
  </si>
  <si>
    <t>104x</t>
  </si>
  <si>
    <t>115x</t>
  </si>
  <si>
    <t>117x</t>
  </si>
  <si>
    <t>120x</t>
  </si>
  <si>
    <t>121x</t>
  </si>
  <si>
    <t>122x</t>
  </si>
  <si>
    <t>125x</t>
  </si>
  <si>
    <t>146x</t>
  </si>
  <si>
    <t>152x</t>
  </si>
  <si>
    <t>86x</t>
  </si>
  <si>
    <t>127x</t>
  </si>
  <si>
    <t>93x</t>
  </si>
  <si>
    <t>132x</t>
  </si>
  <si>
    <t>143x</t>
  </si>
  <si>
    <t>172x</t>
  </si>
  <si>
    <t>Kaisa Kivirand kk-40kg tõukamises 34kg uus Eesti noorterekord vanuseklassis U15</t>
  </si>
  <si>
    <t>Kaisa Kivirand kk-40kg kogusummas 56kg uus Eesti noorterekord vanuseklassis U15</t>
  </si>
  <si>
    <t>Armas Reisel kk-50kg tõukamises 74kg uus Eesti noorterkord vanuseklassis U15</t>
  </si>
  <si>
    <t>Armas Reisel kk-50kg kogusummas 132 kg uus Eesti noorterkord vanuseklassis U15</t>
  </si>
  <si>
    <t>Järvamaa</t>
  </si>
  <si>
    <t>arvestus</t>
  </si>
  <si>
    <t>kk-69 II</t>
  </si>
  <si>
    <t>kk+105 III</t>
  </si>
  <si>
    <t>kk-50 I</t>
  </si>
  <si>
    <t>kk-62 I</t>
  </si>
  <si>
    <t>kk-77 III</t>
  </si>
  <si>
    <t>kk+105 II</t>
  </si>
  <si>
    <t>kk-85 I</t>
  </si>
  <si>
    <t>kk-77 II</t>
  </si>
  <si>
    <t>kk-77 I</t>
  </si>
  <si>
    <t>kk+105 I</t>
  </si>
  <si>
    <t>naised I</t>
  </si>
  <si>
    <t>kkaal, koht</t>
  </si>
  <si>
    <t>kk-69 I</t>
  </si>
  <si>
    <t>I GRUPP ( 12 sportlast )</t>
  </si>
  <si>
    <t>II GRUPP( 6 sportlast )</t>
  </si>
  <si>
    <t>III GRUPP (5 sportlast)</t>
  </si>
  <si>
    <t xml:space="preserve">Järvamaa 2016.a meistrivõistlused tõstmises </t>
  </si>
</sst>
</file>

<file path=xl/styles.xml><?xml version="1.0" encoding="utf-8"?>
<styleSheet xmlns="http://schemas.openxmlformats.org/spreadsheetml/2006/main">
  <numFmts count="6">
    <numFmt numFmtId="172" formatCode="dd/mm/yyyy"/>
    <numFmt numFmtId="173" formatCode="0.000000"/>
    <numFmt numFmtId="174" formatCode="0.0"/>
    <numFmt numFmtId="175" formatCode="0.0000"/>
    <numFmt numFmtId="176" formatCode="d/m/yy"/>
    <numFmt numFmtId="177" formatCode="0.000"/>
  </numFmts>
  <fonts count="30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  <charset val="186"/>
    </font>
    <font>
      <sz val="10"/>
      <color indexed="8"/>
      <name val="Arial"/>
      <family val="2"/>
      <charset val="186"/>
    </font>
    <font>
      <sz val="9"/>
      <name val="Arial"/>
      <family val="2"/>
      <charset val="186"/>
    </font>
    <font>
      <sz val="14"/>
      <name val="Arial"/>
      <family val="2"/>
      <charset val="186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174" fontId="0" fillId="0" borderId="17" xfId="0" applyNumberFormat="1" applyFont="1" applyBorder="1" applyAlignment="1" applyProtection="1">
      <alignment horizontal="center" vertical="center"/>
      <protection locked="0"/>
    </xf>
    <xf numFmtId="175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4" fontId="0" fillId="0" borderId="20" xfId="0" applyNumberFormat="1" applyFont="1" applyBorder="1" applyAlignment="1" applyProtection="1">
      <alignment horizontal="center" vertical="center"/>
      <protection locked="0"/>
    </xf>
    <xf numFmtId="175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37" applyFont="1" applyFill="1" applyAlignment="1"/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/>
    <xf numFmtId="49" fontId="1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174" fontId="0" fillId="0" borderId="25" xfId="0" applyNumberFormat="1" applyFont="1" applyBorder="1" applyAlignment="1" applyProtection="1">
      <alignment horizontal="center" vertical="center"/>
      <protection locked="0"/>
    </xf>
    <xf numFmtId="175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4" fontId="0" fillId="0" borderId="30" xfId="0" applyNumberFormat="1" applyFont="1" applyBorder="1" applyAlignment="1" applyProtection="1">
      <alignment horizontal="center" vertical="center"/>
      <protection locked="0"/>
    </xf>
    <xf numFmtId="175" fontId="0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20" fillId="0" borderId="0" xfId="0" applyFont="1"/>
    <xf numFmtId="0" fontId="0" fillId="0" borderId="0" xfId="0" applyFont="1" applyBorder="1"/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0" fillId="0" borderId="27" xfId="0" applyBorder="1"/>
    <xf numFmtId="0" fontId="0" fillId="0" borderId="27" xfId="0" applyFont="1" applyBorder="1"/>
    <xf numFmtId="0" fontId="20" fillId="0" borderId="0" xfId="0" applyFont="1" applyFill="1"/>
    <xf numFmtId="0" fontId="0" fillId="24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ill="1"/>
    <xf numFmtId="0" fontId="0" fillId="19" borderId="42" xfId="0" applyFont="1" applyFill="1" applyBorder="1" applyAlignment="1">
      <alignment horizontal="center" vertical="center"/>
    </xf>
    <xf numFmtId="174" fontId="0" fillId="0" borderId="29" xfId="0" applyNumberFormat="1" applyFont="1" applyBorder="1" applyAlignment="1" applyProtection="1">
      <alignment horizontal="center" vertical="center"/>
      <protection locked="0"/>
    </xf>
    <xf numFmtId="177" fontId="0" fillId="0" borderId="29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19" borderId="44" xfId="0" applyFont="1" applyFill="1" applyBorder="1" applyAlignment="1">
      <alignment horizontal="center" vertical="center"/>
    </xf>
    <xf numFmtId="174" fontId="0" fillId="0" borderId="45" xfId="0" applyNumberFormat="1" applyFont="1" applyBorder="1" applyAlignment="1" applyProtection="1">
      <alignment horizontal="center" vertical="center"/>
      <protection locked="0"/>
    </xf>
    <xf numFmtId="175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4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24" borderId="49" xfId="0" applyFont="1" applyFill="1" applyBorder="1" applyAlignment="1">
      <alignment horizontal="center"/>
    </xf>
    <xf numFmtId="0" fontId="23" fillId="24" borderId="41" xfId="0" applyFont="1" applyFill="1" applyBorder="1" applyAlignment="1">
      <alignment horizontal="center"/>
    </xf>
    <xf numFmtId="0" fontId="23" fillId="24" borderId="41" xfId="0" applyFont="1" applyFill="1" applyBorder="1" applyAlignment="1">
      <alignment horizontal="center" vertical="center"/>
    </xf>
    <xf numFmtId="172" fontId="23" fillId="0" borderId="41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172" fontId="23" fillId="0" borderId="27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172" fontId="23" fillId="0" borderId="49" xfId="0" applyNumberFormat="1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/>
    </xf>
    <xf numFmtId="172" fontId="23" fillId="0" borderId="50" xfId="0" applyNumberFormat="1" applyFont="1" applyBorder="1" applyAlignment="1">
      <alignment horizontal="center" vertical="center"/>
    </xf>
    <xf numFmtId="0" fontId="0" fillId="19" borderId="51" xfId="0" applyFont="1" applyFill="1" applyBorder="1" applyAlignment="1">
      <alignment horizontal="center" vertical="center"/>
    </xf>
    <xf numFmtId="174" fontId="0" fillId="0" borderId="53" xfId="0" applyNumberFormat="1" applyFont="1" applyBorder="1" applyAlignment="1" applyProtection="1">
      <alignment horizontal="center" vertical="center"/>
      <protection locked="0"/>
    </xf>
    <xf numFmtId="175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24" borderId="5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4" fontId="23" fillId="25" borderId="41" xfId="0" applyNumberFormat="1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3" fillId="24" borderId="56" xfId="0" applyFont="1" applyFill="1" applyBorder="1" applyAlignment="1">
      <alignment horizontal="center"/>
    </xf>
    <xf numFmtId="0" fontId="23" fillId="25" borderId="56" xfId="0" applyNumberFormat="1" applyFont="1" applyFill="1" applyBorder="1" applyAlignment="1">
      <alignment horizontal="center"/>
    </xf>
    <xf numFmtId="14" fontId="23" fillId="25" borderId="40" xfId="0" applyNumberFormat="1" applyFont="1" applyFill="1" applyBorder="1" applyAlignment="1">
      <alignment horizontal="center"/>
    </xf>
    <xf numFmtId="0" fontId="23" fillId="25" borderId="49" xfId="0" applyNumberFormat="1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/>
    </xf>
    <xf numFmtId="0" fontId="0" fillId="26" borderId="34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center" vertical="center"/>
    </xf>
    <xf numFmtId="0" fontId="0" fillId="27" borderId="18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26" borderId="18" xfId="0" applyFont="1" applyFill="1" applyBorder="1" applyAlignment="1" applyProtection="1">
      <alignment horizontal="center" vertical="center"/>
      <protection locked="0"/>
    </xf>
    <xf numFmtId="0" fontId="0" fillId="26" borderId="24" xfId="0" applyFont="1" applyFill="1" applyBorder="1" applyAlignment="1">
      <alignment horizontal="center" vertical="center"/>
    </xf>
    <xf numFmtId="0" fontId="0" fillId="27" borderId="41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>
      <alignment horizontal="center" vertical="center"/>
    </xf>
    <xf numFmtId="0" fontId="0" fillId="26" borderId="27" xfId="0" applyFont="1" applyFill="1" applyBorder="1" applyAlignment="1" applyProtection="1">
      <alignment horizontal="center" vertical="center"/>
      <protection locked="0"/>
    </xf>
    <xf numFmtId="0" fontId="0" fillId="27" borderId="17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27" borderId="44" xfId="0" applyFont="1" applyFill="1" applyBorder="1" applyAlignment="1">
      <alignment horizontal="center" vertical="center"/>
    </xf>
    <xf numFmtId="0" fontId="0" fillId="27" borderId="49" xfId="0" applyFont="1" applyFill="1" applyBorder="1" applyAlignment="1" applyProtection="1">
      <alignment horizontal="center" vertical="center"/>
      <protection locked="0"/>
    </xf>
    <xf numFmtId="0" fontId="0" fillId="26" borderId="45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57" xfId="0" applyFont="1" applyFill="1" applyBorder="1" applyAlignment="1" applyProtection="1">
      <alignment horizontal="center" vertical="center"/>
      <protection locked="0"/>
    </xf>
    <xf numFmtId="0" fontId="0" fillId="27" borderId="58" xfId="0" applyFont="1" applyFill="1" applyBorder="1" applyAlignment="1">
      <alignment horizontal="center" vertical="center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26" borderId="17" xfId="0" applyFont="1" applyFill="1" applyBorder="1" applyAlignment="1" applyProtection="1">
      <alignment horizontal="center" vertical="center"/>
      <protection locked="0"/>
    </xf>
    <xf numFmtId="0" fontId="0" fillId="27" borderId="17" xfId="0" applyFont="1" applyFill="1" applyBorder="1" applyAlignment="1" applyProtection="1">
      <alignment horizontal="center" vertical="center"/>
      <protection locked="0"/>
    </xf>
    <xf numFmtId="0" fontId="0" fillId="27" borderId="58" xfId="0" applyFont="1" applyFill="1" applyBorder="1" applyAlignment="1" applyProtection="1">
      <alignment horizontal="center" vertical="center"/>
      <protection locked="0"/>
    </xf>
    <xf numFmtId="0" fontId="0" fillId="26" borderId="44" xfId="0" applyFont="1" applyFill="1" applyBorder="1" applyAlignment="1">
      <alignment horizontal="center" vertical="center"/>
    </xf>
    <xf numFmtId="0" fontId="0" fillId="26" borderId="49" xfId="0" applyFont="1" applyFill="1" applyBorder="1" applyAlignment="1" applyProtection="1">
      <alignment horizontal="center" vertical="center"/>
      <protection locked="0"/>
    </xf>
    <xf numFmtId="0" fontId="0" fillId="27" borderId="45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0" fillId="26" borderId="25" xfId="0" applyFont="1" applyFill="1" applyBorder="1" applyAlignment="1">
      <alignment horizontal="center" vertical="center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6" borderId="59" xfId="0" applyFont="1" applyFill="1" applyBorder="1" applyAlignment="1">
      <alignment horizontal="center" vertical="center"/>
    </xf>
    <xf numFmtId="0" fontId="0" fillId="27" borderId="52" xfId="0" applyFont="1" applyFill="1" applyBorder="1" applyAlignment="1" applyProtection="1">
      <alignment horizontal="center" vertical="center"/>
      <protection locked="0"/>
    </xf>
    <xf numFmtId="0" fontId="0" fillId="27" borderId="53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31" xfId="0" applyFont="1" applyFill="1" applyBorder="1" applyAlignment="1" applyProtection="1">
      <alignment horizontal="center" vertical="center"/>
      <protection locked="0"/>
    </xf>
    <xf numFmtId="0" fontId="0" fillId="26" borderId="62" xfId="0" applyFont="1" applyFill="1" applyBorder="1" applyAlignment="1">
      <alignment horizontal="center" vertical="center"/>
    </xf>
    <xf numFmtId="0" fontId="0" fillId="27" borderId="6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>
      <alignment horizontal="center" vertical="center"/>
    </xf>
    <xf numFmtId="0" fontId="0" fillId="27" borderId="31" xfId="0" applyFont="1" applyFill="1" applyBorder="1" applyAlignment="1" applyProtection="1">
      <alignment horizontal="center" vertical="center"/>
      <protection locked="0"/>
    </xf>
    <xf numFmtId="0" fontId="0" fillId="27" borderId="3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 vertical="center"/>
    </xf>
    <xf numFmtId="0" fontId="0" fillId="0" borderId="80" xfId="0" applyBorder="1"/>
    <xf numFmtId="0" fontId="0" fillId="0" borderId="80" xfId="0" applyFont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2" fontId="19" fillId="0" borderId="0" xfId="0" applyNumberFormat="1" applyFont="1"/>
    <xf numFmtId="2" fontId="0" fillId="0" borderId="0" xfId="0" applyNumberFormat="1" applyFont="1"/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37" applyFont="1" applyFill="1" applyAlignment="1"/>
    <xf numFmtId="0" fontId="24" fillId="0" borderId="0" xfId="0" applyFont="1" applyAlignment="1"/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0" fillId="0" borderId="0" xfId="0" applyFont="1" applyFill="1" applyBorder="1" applyAlignment="1">
      <alignment horizontal="left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49" fontId="19" fillId="8" borderId="70" xfId="0" applyNumberFormat="1" applyFont="1" applyFill="1" applyBorder="1" applyAlignment="1">
      <alignment horizontal="center" vertical="center"/>
    </xf>
    <xf numFmtId="49" fontId="19" fillId="8" borderId="71" xfId="0" applyNumberFormat="1" applyFont="1" applyFill="1" applyBorder="1" applyAlignment="1">
      <alignment horizontal="center" vertical="center"/>
    </xf>
    <xf numFmtId="49" fontId="19" fillId="8" borderId="76" xfId="0" applyNumberFormat="1" applyFont="1" applyFill="1" applyBorder="1" applyAlignment="1">
      <alignment horizontal="center" vertical="center"/>
    </xf>
    <xf numFmtId="0" fontId="0" fillId="0" borderId="72" xfId="0" applyFont="1" applyBorder="1" applyAlignment="1"/>
    <xf numFmtId="0" fontId="0" fillId="0" borderId="67" xfId="0" applyFont="1" applyBorder="1" applyAlignment="1"/>
    <xf numFmtId="0" fontId="0" fillId="0" borderId="67" xfId="0" applyFont="1" applyBorder="1" applyAlignment="1">
      <alignment horizontal="center"/>
    </xf>
    <xf numFmtId="2" fontId="0" fillId="0" borderId="67" xfId="0" applyNumberFormat="1" applyFont="1" applyBorder="1" applyAlignment="1">
      <alignment horizontal="center" vertical="center" wrapText="1"/>
    </xf>
    <xf numFmtId="173" fontId="0" fillId="0" borderId="67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2" fontId="0" fillId="0" borderId="75" xfId="0" applyNumberFormat="1" applyFont="1" applyBorder="1" applyAlignment="1">
      <alignment horizontal="left" vertical="center"/>
    </xf>
    <xf numFmtId="49" fontId="19" fillId="8" borderId="69" xfId="0" applyNumberFormat="1" applyFont="1" applyFill="1" applyBorder="1" applyAlignment="1">
      <alignment horizontal="center" vertical="center"/>
    </xf>
    <xf numFmtId="49" fontId="19" fillId="8" borderId="32" xfId="0" applyNumberFormat="1" applyFont="1" applyFill="1" applyBorder="1" applyAlignment="1">
      <alignment horizontal="center" vertical="center"/>
    </xf>
    <xf numFmtId="0" fontId="0" fillId="0" borderId="66" xfId="0" applyFont="1" applyBorder="1" applyAlignment="1"/>
    <xf numFmtId="172" fontId="18" fillId="0" borderId="0" xfId="0" applyNumberFormat="1" applyFont="1" applyBorder="1" applyAlignment="1">
      <alignment horizont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75" xfId="0" applyNumberFormat="1" applyFont="1" applyBorder="1" applyAlignment="1">
      <alignment horizontal="center" vertical="center"/>
    </xf>
    <xf numFmtId="49" fontId="19" fillId="8" borderId="67" xfId="0" applyNumberFormat="1" applyFont="1" applyFill="1" applyBorder="1" applyAlignment="1">
      <alignment horizontal="center" vertical="center"/>
    </xf>
    <xf numFmtId="49" fontId="19" fillId="8" borderId="75" xfId="0" applyNumberFormat="1" applyFont="1" applyFill="1" applyBorder="1" applyAlignment="1">
      <alignment horizontal="center" vertical="center"/>
    </xf>
    <xf numFmtId="49" fontId="19" fillId="8" borderId="73" xfId="0" applyNumberFormat="1" applyFont="1" applyFill="1" applyBorder="1" applyAlignment="1">
      <alignment horizontal="center" vertical="center"/>
    </xf>
    <xf numFmtId="49" fontId="19" fillId="8" borderId="86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4" fillId="0" borderId="0" xfId="37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0" borderId="0" xfId="0" applyFont="1"/>
    <xf numFmtId="2" fontId="25" fillId="0" borderId="0" xfId="0" applyNumberFormat="1" applyFont="1"/>
    <xf numFmtId="172" fontId="24" fillId="0" borderId="0" xfId="0" applyNumberFormat="1" applyFont="1" applyBorder="1" applyAlignment="1">
      <alignment horizontal="center"/>
    </xf>
    <xf numFmtId="0" fontId="0" fillId="19" borderId="36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4" fontId="0" fillId="0" borderId="37" xfId="0" applyNumberFormat="1" applyFont="1" applyBorder="1" applyAlignment="1" applyProtection="1">
      <alignment horizontal="center"/>
      <protection locked="0"/>
    </xf>
    <xf numFmtId="175" fontId="0" fillId="0" borderId="38" xfId="0" applyNumberFormat="1" applyFont="1" applyBorder="1" applyAlignment="1">
      <alignment horizontal="center"/>
    </xf>
    <xf numFmtId="0" fontId="0" fillId="26" borderId="36" xfId="0" applyFont="1" applyFill="1" applyBorder="1" applyAlignment="1">
      <alignment horizontal="center"/>
    </xf>
    <xf numFmtId="0" fontId="0" fillId="26" borderId="39" xfId="0" applyFont="1" applyFill="1" applyBorder="1" applyAlignment="1" applyProtection="1">
      <alignment horizontal="center"/>
      <protection locked="0"/>
    </xf>
    <xf numFmtId="0" fontId="0" fillId="26" borderId="38" xfId="0" applyFont="1" applyFill="1" applyBorder="1" applyAlignment="1">
      <alignment horizontal="center"/>
    </xf>
    <xf numFmtId="0" fontId="0" fillId="26" borderId="39" xfId="0" applyFont="1" applyFill="1" applyBorder="1" applyAlignment="1">
      <alignment horizontal="center"/>
    </xf>
    <xf numFmtId="0" fontId="0" fillId="27" borderId="64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19" borderId="24" xfId="0" applyFont="1" applyFill="1" applyBorder="1" applyAlignment="1">
      <alignment horizontal="center"/>
    </xf>
    <xf numFmtId="172" fontId="0" fillId="0" borderId="27" xfId="0" applyNumberFormat="1" applyFont="1" applyBorder="1" applyAlignment="1">
      <alignment horizontal="center"/>
    </xf>
    <xf numFmtId="174" fontId="0" fillId="0" borderId="17" xfId="0" applyNumberFormat="1" applyFont="1" applyBorder="1" applyAlignment="1" applyProtection="1">
      <alignment horizontal="center"/>
      <protection locked="0"/>
    </xf>
    <xf numFmtId="175" fontId="0" fillId="0" borderId="25" xfId="0" applyNumberFormat="1" applyFont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26" borderId="26" xfId="0" applyFont="1" applyFill="1" applyBorder="1" applyAlignment="1" applyProtection="1">
      <alignment horizontal="center"/>
      <protection locked="0"/>
    </xf>
    <xf numFmtId="0" fontId="0" fillId="26" borderId="25" xfId="0" applyFont="1" applyFill="1" applyBorder="1" applyAlignment="1">
      <alignment horizontal="center"/>
    </xf>
    <xf numFmtId="0" fontId="0" fillId="27" borderId="26" xfId="0" applyFont="1" applyFill="1" applyBorder="1" applyAlignment="1">
      <alignment horizontal="center"/>
    </xf>
    <xf numFmtId="0" fontId="0" fillId="27" borderId="31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27" borderId="24" xfId="0" applyFont="1" applyFill="1" applyBorder="1" applyAlignment="1">
      <alignment horizontal="center"/>
    </xf>
    <xf numFmtId="0" fontId="0" fillId="27" borderId="25" xfId="0" applyFont="1" applyFill="1" applyBorder="1" applyAlignment="1">
      <alignment horizontal="center"/>
    </xf>
    <xf numFmtId="0" fontId="0" fillId="26" borderId="26" xfId="0" applyFont="1" applyFill="1" applyBorder="1" applyAlignment="1">
      <alignment horizontal="center"/>
    </xf>
    <xf numFmtId="0" fontId="0" fillId="26" borderId="31" xfId="0" applyFont="1" applyFill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/>
    </xf>
    <xf numFmtId="0" fontId="0" fillId="27" borderId="26" xfId="0" applyFont="1" applyFill="1" applyBorder="1" applyAlignment="1" applyProtection="1">
      <alignment horizontal="center"/>
      <protection locked="0"/>
    </xf>
    <xf numFmtId="0" fontId="0" fillId="24" borderId="60" xfId="0" applyFont="1" applyFill="1" applyBorder="1" applyAlignment="1">
      <alignment horizontal="center"/>
    </xf>
    <xf numFmtId="172" fontId="0" fillId="0" borderId="61" xfId="0" applyNumberFormat="1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174" fontId="0" fillId="0" borderId="25" xfId="0" applyNumberFormat="1" applyFont="1" applyBorder="1" applyAlignment="1" applyProtection="1">
      <alignment horizontal="center"/>
      <protection locked="0"/>
    </xf>
    <xf numFmtId="0" fontId="27" fillId="0" borderId="24" xfId="0" applyFont="1" applyBorder="1" applyAlignment="1">
      <alignment horizontal="center"/>
    </xf>
    <xf numFmtId="0" fontId="28" fillId="0" borderId="0" xfId="0" applyFont="1"/>
    <xf numFmtId="2" fontId="28" fillId="0" borderId="0" xfId="0" applyNumberFormat="1" applyFont="1"/>
    <xf numFmtId="0" fontId="29" fillId="0" borderId="0" xfId="0" applyFont="1"/>
    <xf numFmtId="0" fontId="18" fillId="0" borderId="0" xfId="37" applyFont="1" applyFill="1" applyAlignment="1">
      <alignment horizontal="center"/>
    </xf>
    <xf numFmtId="0" fontId="0" fillId="24" borderId="48" xfId="0" applyFont="1" applyFill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0" fontId="0" fillId="24" borderId="52" xfId="0" applyFont="1" applyFill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87" xfId="0" applyNumberFormat="1" applyFont="1" applyBorder="1" applyAlignment="1">
      <alignment horizontal="center" vertical="center"/>
    </xf>
    <xf numFmtId="0" fontId="26" fillId="0" borderId="0" xfId="37" applyFont="1" applyFill="1" applyAlignment="1">
      <alignment horizontal="center"/>
    </xf>
    <xf numFmtId="2" fontId="0" fillId="0" borderId="77" xfId="0" applyNumberFormat="1" applyFont="1" applyBorder="1" applyAlignment="1">
      <alignment horizontal="center" vertical="center"/>
    </xf>
    <xf numFmtId="2" fontId="0" fillId="0" borderId="78" xfId="0" applyNumberFormat="1" applyFont="1" applyBorder="1" applyAlignment="1">
      <alignment horizontal="center" vertical="center"/>
    </xf>
    <xf numFmtId="2" fontId="0" fillId="0" borderId="79" xfId="0" applyNumberFormat="1" applyFont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allaad 2" xfId="37"/>
    <cellStyle name="Normal" xfId="0" builtinId="0"/>
    <cellStyle name="Normal 13" xfId="38"/>
    <cellStyle name="Normal 15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Normal="120" workbookViewId="0">
      <selection activeCell="C1" sqref="C1:C65536"/>
    </sheetView>
  </sheetViews>
  <sheetFormatPr defaultRowHeight="13.2"/>
  <cols>
    <col min="1" max="1" width="3.44140625" customWidth="1"/>
    <col min="2" max="2" width="18.21875" customWidth="1"/>
    <col min="3" max="4" width="10.6640625" customWidth="1"/>
    <col min="5" max="5" width="6.109375" customWidth="1"/>
    <col min="6" max="6" width="8.44140625" customWidth="1"/>
    <col min="7" max="12" width="6.109375" customWidth="1"/>
    <col min="13" max="15" width="6.6640625" customWidth="1"/>
    <col min="16" max="16" width="5.109375" customWidth="1"/>
    <col min="17" max="17" width="7.77734375" customWidth="1"/>
    <col min="18" max="18" width="9.88671875" customWidth="1"/>
  </cols>
  <sheetData>
    <row r="1" spans="1:18" ht="21">
      <c r="D1" s="278" t="s">
        <v>153</v>
      </c>
      <c r="E1" s="278"/>
      <c r="F1" s="278"/>
      <c r="G1" s="278"/>
      <c r="H1" s="278"/>
      <c r="I1" s="278"/>
      <c r="J1" s="278"/>
      <c r="K1" s="278"/>
      <c r="L1" s="278"/>
    </row>
    <row r="2" spans="1:18" ht="16.2" customHeight="1">
      <c r="A2" s="218" t="s">
        <v>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8" s="1" customFormat="1" ht="17.399999999999999">
      <c r="A3" s="199" t="s">
        <v>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8">
      <c r="G4" s="2"/>
      <c r="H4" s="5"/>
      <c r="I4" s="5"/>
      <c r="J4" s="5"/>
      <c r="K4" s="5"/>
      <c r="L4" s="5"/>
      <c r="M4" s="3"/>
      <c r="N4" s="6"/>
      <c r="O4" s="2"/>
      <c r="P4" s="2"/>
      <c r="Q4" s="2"/>
    </row>
    <row r="5" spans="1:18" ht="13.8" thickBot="1">
      <c r="A5" s="2"/>
      <c r="B5" s="3" t="s">
        <v>150</v>
      </c>
      <c r="C5" s="4" t="s">
        <v>0</v>
      </c>
      <c r="D5" s="2" t="s">
        <v>1</v>
      </c>
      <c r="E5" s="2" t="s">
        <v>2</v>
      </c>
      <c r="F5" s="2"/>
      <c r="G5" s="2"/>
      <c r="H5" s="5"/>
      <c r="I5" s="5"/>
      <c r="J5" s="5"/>
      <c r="K5" s="5"/>
      <c r="L5" s="5"/>
      <c r="M5" s="3"/>
      <c r="N5" s="6"/>
      <c r="O5" s="2"/>
      <c r="P5" s="2"/>
      <c r="Q5" s="2"/>
    </row>
    <row r="6" spans="1:18" ht="13.8" thickBot="1">
      <c r="A6" s="200" t="s">
        <v>3</v>
      </c>
      <c r="B6" s="200"/>
      <c r="C6" s="200"/>
      <c r="D6" s="200"/>
      <c r="E6" s="200"/>
      <c r="F6" s="200"/>
      <c r="G6" s="200" t="s">
        <v>4</v>
      </c>
      <c r="H6" s="200"/>
      <c r="I6" s="200"/>
      <c r="J6" s="200"/>
      <c r="K6" s="200"/>
      <c r="L6" s="200"/>
      <c r="M6" s="201" t="s">
        <v>5</v>
      </c>
      <c r="N6" s="201"/>
      <c r="O6" s="201"/>
      <c r="P6" s="201"/>
      <c r="Q6" s="202"/>
      <c r="R6" s="169" t="s">
        <v>135</v>
      </c>
    </row>
    <row r="7" spans="1:18" ht="12.75" customHeight="1" thickBot="1">
      <c r="A7" s="194" t="s">
        <v>6</v>
      </c>
      <c r="B7" s="194" t="s">
        <v>7</v>
      </c>
      <c r="C7" s="194" t="s">
        <v>8</v>
      </c>
      <c r="D7" s="194" t="s">
        <v>9</v>
      </c>
      <c r="E7" s="192" t="s">
        <v>10</v>
      </c>
      <c r="F7" s="193" t="s">
        <v>11</v>
      </c>
      <c r="G7" s="203" t="s">
        <v>12</v>
      </c>
      <c r="H7" s="203"/>
      <c r="I7" s="203"/>
      <c r="J7" s="203" t="s">
        <v>13</v>
      </c>
      <c r="K7" s="203"/>
      <c r="L7" s="203"/>
      <c r="M7" s="189" t="s">
        <v>14</v>
      </c>
      <c r="N7" s="198" t="s">
        <v>15</v>
      </c>
      <c r="O7" s="190" t="s">
        <v>16</v>
      </c>
      <c r="P7" s="191" t="s">
        <v>17</v>
      </c>
      <c r="Q7" s="195" t="s">
        <v>18</v>
      </c>
      <c r="R7" s="171" t="s">
        <v>136</v>
      </c>
    </row>
    <row r="8" spans="1:18" ht="13.8" thickBot="1">
      <c r="A8" s="194"/>
      <c r="B8" s="194"/>
      <c r="C8" s="194"/>
      <c r="D8" s="194"/>
      <c r="E8" s="192"/>
      <c r="F8" s="193"/>
      <c r="G8" s="7">
        <v>1</v>
      </c>
      <c r="H8" s="8">
        <v>2</v>
      </c>
      <c r="I8" s="9">
        <v>3</v>
      </c>
      <c r="J8" s="8">
        <v>1</v>
      </c>
      <c r="K8" s="8">
        <v>2</v>
      </c>
      <c r="L8" s="9">
        <v>3</v>
      </c>
      <c r="M8" s="189"/>
      <c r="N8" s="198"/>
      <c r="O8" s="190"/>
      <c r="P8" s="191"/>
      <c r="Q8" s="195"/>
      <c r="R8" s="170" t="s">
        <v>148</v>
      </c>
    </row>
    <row r="9" spans="1:18" ht="15.75" customHeight="1">
      <c r="A9" s="196" t="s">
        <v>51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7"/>
      <c r="R9" s="168"/>
    </row>
    <row r="10" spans="1:18" s="65" customFormat="1" ht="15.9" customHeight="1">
      <c r="A10" s="76">
        <v>1</v>
      </c>
      <c r="B10" s="89" t="s">
        <v>76</v>
      </c>
      <c r="C10" s="118">
        <v>39083</v>
      </c>
      <c r="D10" s="90" t="s">
        <v>75</v>
      </c>
      <c r="E10" s="77">
        <v>26</v>
      </c>
      <c r="F10" s="78">
        <f>POWER(10,(0.89726074*(LOG10(E10/148.026)*LOG10(E10/148.026))))</f>
        <v>3.250537879784229</v>
      </c>
      <c r="G10" s="121">
        <v>11</v>
      </c>
      <c r="H10" s="122">
        <v>13</v>
      </c>
      <c r="I10" s="123">
        <v>14</v>
      </c>
      <c r="J10" s="126">
        <v>15</v>
      </c>
      <c r="K10" s="122">
        <v>17</v>
      </c>
      <c r="L10" s="127" t="s">
        <v>97</v>
      </c>
      <c r="M10" s="79">
        <f>MAX(G10:I10)</f>
        <v>14</v>
      </c>
      <c r="N10" s="19">
        <f>MAX(J10:L10)</f>
        <v>17</v>
      </c>
      <c r="O10" s="80">
        <f>M10+N10</f>
        <v>31</v>
      </c>
      <c r="P10" s="81" t="s">
        <v>100</v>
      </c>
      <c r="Q10" s="164">
        <f>O10*F10</f>
        <v>100.7666742733111</v>
      </c>
      <c r="R10" s="166"/>
    </row>
    <row r="11" spans="1:18" s="65" customFormat="1" ht="15.9" customHeight="1">
      <c r="A11" s="76">
        <v>2</v>
      </c>
      <c r="B11" s="91" t="s">
        <v>52</v>
      </c>
      <c r="C11" s="119" t="s">
        <v>88</v>
      </c>
      <c r="D11" s="90" t="s">
        <v>20</v>
      </c>
      <c r="E11" s="77">
        <v>39.9</v>
      </c>
      <c r="F11" s="78">
        <f>POWER(10,(0.89726074*(LOG10(E11/148.026)*LOG10(E11/148.026))))</f>
        <v>1.9537588555655387</v>
      </c>
      <c r="G11" s="124" t="s">
        <v>96</v>
      </c>
      <c r="H11" s="122">
        <v>22</v>
      </c>
      <c r="I11" s="125" t="s">
        <v>95</v>
      </c>
      <c r="J11" s="126">
        <v>30</v>
      </c>
      <c r="K11" s="128" t="s">
        <v>98</v>
      </c>
      <c r="L11" s="129">
        <v>34</v>
      </c>
      <c r="M11" s="79">
        <f>MAX(G11:I11)</f>
        <v>22</v>
      </c>
      <c r="N11" s="19">
        <f>MAX(J11:L11)</f>
        <v>34</v>
      </c>
      <c r="O11" s="80">
        <f>M11+N11</f>
        <v>56</v>
      </c>
      <c r="P11" s="81" t="s">
        <v>99</v>
      </c>
      <c r="Q11" s="164">
        <f>O11*F11</f>
        <v>109.41049591167017</v>
      </c>
      <c r="R11" s="165" t="s">
        <v>147</v>
      </c>
    </row>
    <row r="12" spans="1:18" s="65" customFormat="1" ht="15.9" customHeight="1" thickBot="1">
      <c r="A12" s="76">
        <v>3</v>
      </c>
      <c r="B12" s="92" t="s">
        <v>74</v>
      </c>
      <c r="C12" s="111">
        <v>38371</v>
      </c>
      <c r="D12" s="90" t="s">
        <v>75</v>
      </c>
      <c r="E12" s="77">
        <v>56.8</v>
      </c>
      <c r="F12" s="78">
        <f>POWER(10,(0.89726074*(LOG10(E12/148.026)*LOG10(E12/148.026))))</f>
        <v>1.4297781031846726</v>
      </c>
      <c r="G12" s="121">
        <v>21</v>
      </c>
      <c r="H12" s="122">
        <v>23</v>
      </c>
      <c r="I12" s="123">
        <v>25</v>
      </c>
      <c r="J12" s="126">
        <v>32</v>
      </c>
      <c r="K12" s="122">
        <v>35</v>
      </c>
      <c r="L12" s="129">
        <v>37</v>
      </c>
      <c r="M12" s="79">
        <f>MAX(G12:I12)</f>
        <v>25</v>
      </c>
      <c r="N12" s="19">
        <f>MAX(J12:L12)</f>
        <v>37</v>
      </c>
      <c r="O12" s="80">
        <f>M12+N12</f>
        <v>62</v>
      </c>
      <c r="P12" s="81" t="s">
        <v>101</v>
      </c>
      <c r="Q12" s="164">
        <f>O12*F12</f>
        <v>88.646242397449697</v>
      </c>
      <c r="R12" s="166"/>
    </row>
    <row r="13" spans="1:18" ht="15.75" customHeight="1" thickBot="1">
      <c r="A13" s="186" t="s">
        <v>53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65"/>
    </row>
    <row r="14" spans="1:18" s="65" customFormat="1" ht="15.9" customHeight="1" thickBot="1">
      <c r="A14" s="76">
        <v>1</v>
      </c>
      <c r="B14" s="116" t="s">
        <v>54</v>
      </c>
      <c r="C14" s="117" t="s">
        <v>71</v>
      </c>
      <c r="D14" s="113" t="s">
        <v>92</v>
      </c>
      <c r="E14" s="77">
        <v>75.8</v>
      </c>
      <c r="F14" s="78">
        <f>POWER(10,(0.89726074*(LOG10(E14/148.026)*LOG10(E14/148.026))))</f>
        <v>1.190715698880646</v>
      </c>
      <c r="G14" s="121">
        <v>63</v>
      </c>
      <c r="H14" s="122">
        <v>68</v>
      </c>
      <c r="I14" s="123">
        <v>72</v>
      </c>
      <c r="J14" s="126">
        <v>85</v>
      </c>
      <c r="K14" s="122">
        <v>90</v>
      </c>
      <c r="L14" s="129">
        <v>95</v>
      </c>
      <c r="M14" s="79">
        <f>MAX(G14:I14)</f>
        <v>72</v>
      </c>
      <c r="N14" s="19">
        <f>MAX(J14:L14)</f>
        <v>95</v>
      </c>
      <c r="O14" s="80">
        <f>M14+N14</f>
        <v>167</v>
      </c>
      <c r="P14" s="81" t="s">
        <v>99</v>
      </c>
      <c r="Q14" s="164">
        <f>O14*F14</f>
        <v>198.84952171306787</v>
      </c>
      <c r="R14" s="166"/>
    </row>
    <row r="15" spans="1:18" s="65" customFormat="1" ht="15.9" customHeight="1" thickBot="1">
      <c r="A15" s="186" t="s">
        <v>19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66"/>
    </row>
    <row r="16" spans="1:18" ht="15.75" customHeight="1">
      <c r="A16" s="43">
        <v>1</v>
      </c>
      <c r="B16" s="93" t="s">
        <v>85</v>
      </c>
      <c r="C16" s="94" t="s">
        <v>84</v>
      </c>
      <c r="D16" s="95" t="s">
        <v>83</v>
      </c>
      <c r="E16" s="54">
        <v>76.099999999999994</v>
      </c>
      <c r="F16" s="55">
        <f t="shared" ref="F16:F23" si="0">POWER(10,(0.794358141*(LOG10(E16/174.393)*LOG10(E16/174.393))))</f>
        <v>1.2677435652286109</v>
      </c>
      <c r="G16" s="130">
        <v>38</v>
      </c>
      <c r="H16" s="131" t="s">
        <v>102</v>
      </c>
      <c r="I16" s="132" t="s">
        <v>102</v>
      </c>
      <c r="J16" s="130">
        <v>58</v>
      </c>
      <c r="K16" s="131" t="s">
        <v>105</v>
      </c>
      <c r="L16" s="143" t="s">
        <v>105</v>
      </c>
      <c r="M16" s="57">
        <f t="shared" ref="M16:M23" si="1">MAX(G16:I16)</f>
        <v>38</v>
      </c>
      <c r="N16" s="56">
        <f t="shared" ref="N16:N23" si="2">MAX(J16:L16)</f>
        <v>58</v>
      </c>
      <c r="O16" s="73">
        <f t="shared" ref="O16:O23" si="3">M16+N16</f>
        <v>96</v>
      </c>
      <c r="P16" s="74">
        <v>7</v>
      </c>
      <c r="Q16" s="279">
        <f t="shared" ref="Q16:Q23" si="4">O16*F16</f>
        <v>121.70338226194664</v>
      </c>
      <c r="R16" s="165"/>
    </row>
    <row r="17" spans="1:18" ht="15" customHeight="1">
      <c r="A17" s="13">
        <v>2</v>
      </c>
      <c r="B17" s="96" t="s">
        <v>57</v>
      </c>
      <c r="C17" s="97" t="s">
        <v>87</v>
      </c>
      <c r="D17" s="98" t="s">
        <v>20</v>
      </c>
      <c r="E17" s="14">
        <v>62.4</v>
      </c>
      <c r="F17" s="15">
        <f t="shared" si="0"/>
        <v>1.4396426710768644</v>
      </c>
      <c r="G17" s="121">
        <v>45</v>
      </c>
      <c r="H17" s="133">
        <v>48</v>
      </c>
      <c r="I17" s="134" t="s">
        <v>103</v>
      </c>
      <c r="J17" s="124" t="s">
        <v>105</v>
      </c>
      <c r="K17" s="136" t="s">
        <v>105</v>
      </c>
      <c r="L17" s="144">
        <v>60</v>
      </c>
      <c r="M17" s="16">
        <f t="shared" si="1"/>
        <v>48</v>
      </c>
      <c r="N17" s="17">
        <f t="shared" si="2"/>
        <v>60</v>
      </c>
      <c r="O17" s="18">
        <f t="shared" si="3"/>
        <v>108</v>
      </c>
      <c r="P17" s="19">
        <v>5</v>
      </c>
      <c r="Q17" s="164">
        <f t="shared" si="4"/>
        <v>155.48140847630134</v>
      </c>
      <c r="R17" s="165" t="s">
        <v>137</v>
      </c>
    </row>
    <row r="18" spans="1:18" ht="15" customHeight="1">
      <c r="A18" s="13">
        <v>3</v>
      </c>
      <c r="B18" s="96" t="s">
        <v>82</v>
      </c>
      <c r="C18" s="97" t="s">
        <v>86</v>
      </c>
      <c r="D18" s="98" t="s">
        <v>20</v>
      </c>
      <c r="E18" s="14">
        <v>116.3</v>
      </c>
      <c r="F18" s="15">
        <f t="shared" si="0"/>
        <v>1.0582587618024115</v>
      </c>
      <c r="G18" s="121">
        <v>50</v>
      </c>
      <c r="H18" s="133">
        <v>53</v>
      </c>
      <c r="I18" s="135">
        <v>56</v>
      </c>
      <c r="J18" s="121">
        <v>65</v>
      </c>
      <c r="K18" s="136" t="s">
        <v>109</v>
      </c>
      <c r="L18" s="144">
        <v>70</v>
      </c>
      <c r="M18" s="16">
        <f t="shared" si="1"/>
        <v>56</v>
      </c>
      <c r="N18" s="17">
        <f t="shared" si="2"/>
        <v>70</v>
      </c>
      <c r="O18" s="18">
        <f t="shared" si="3"/>
        <v>126</v>
      </c>
      <c r="P18" s="19">
        <v>6</v>
      </c>
      <c r="Q18" s="164">
        <f t="shared" si="4"/>
        <v>133.34060398710386</v>
      </c>
      <c r="R18" s="165" t="s">
        <v>138</v>
      </c>
    </row>
    <row r="19" spans="1:18" ht="15" customHeight="1">
      <c r="A19" s="13">
        <v>4</v>
      </c>
      <c r="B19" s="96" t="s">
        <v>21</v>
      </c>
      <c r="C19" s="97">
        <v>37214</v>
      </c>
      <c r="D19" s="98" t="s">
        <v>20</v>
      </c>
      <c r="E19" s="14">
        <v>48.1</v>
      </c>
      <c r="F19" s="15">
        <f t="shared" si="0"/>
        <v>1.7724049174139298</v>
      </c>
      <c r="G19" s="121">
        <v>55</v>
      </c>
      <c r="H19" s="136" t="s">
        <v>104</v>
      </c>
      <c r="I19" s="135">
        <v>58</v>
      </c>
      <c r="J19" s="121">
        <v>70</v>
      </c>
      <c r="K19" s="133">
        <v>74</v>
      </c>
      <c r="L19" s="145" t="s">
        <v>111</v>
      </c>
      <c r="M19" s="16">
        <f t="shared" si="1"/>
        <v>58</v>
      </c>
      <c r="N19" s="17">
        <f t="shared" si="2"/>
        <v>74</v>
      </c>
      <c r="O19" s="18">
        <f t="shared" si="3"/>
        <v>132</v>
      </c>
      <c r="P19" s="19" t="s">
        <v>100</v>
      </c>
      <c r="Q19" s="164">
        <f t="shared" si="4"/>
        <v>233.95744909863873</v>
      </c>
      <c r="R19" s="165" t="s">
        <v>139</v>
      </c>
    </row>
    <row r="20" spans="1:18" ht="15" customHeight="1">
      <c r="A20" s="13">
        <v>5</v>
      </c>
      <c r="B20" s="96" t="s">
        <v>66</v>
      </c>
      <c r="C20" s="97" t="s">
        <v>67</v>
      </c>
      <c r="D20" s="98" t="s">
        <v>20</v>
      </c>
      <c r="E20" s="14">
        <v>61.3</v>
      </c>
      <c r="F20" s="15">
        <f t="shared" si="0"/>
        <v>1.4580734007711957</v>
      </c>
      <c r="G20" s="121">
        <v>56</v>
      </c>
      <c r="H20" s="136" t="s">
        <v>105</v>
      </c>
      <c r="I20" s="134" t="s">
        <v>105</v>
      </c>
      <c r="J20" s="121">
        <v>70</v>
      </c>
      <c r="K20" s="133">
        <v>75</v>
      </c>
      <c r="L20" s="145" t="s">
        <v>112</v>
      </c>
      <c r="M20" s="16">
        <f t="shared" si="1"/>
        <v>56</v>
      </c>
      <c r="N20" s="17">
        <f t="shared" si="2"/>
        <v>75</v>
      </c>
      <c r="O20" s="18">
        <f t="shared" si="3"/>
        <v>131</v>
      </c>
      <c r="P20" s="19">
        <v>4</v>
      </c>
      <c r="Q20" s="164">
        <f t="shared" si="4"/>
        <v>191.00761550102663</v>
      </c>
      <c r="R20" s="165" t="s">
        <v>140</v>
      </c>
    </row>
    <row r="21" spans="1:18" ht="15" customHeight="1">
      <c r="A21" s="13">
        <v>6</v>
      </c>
      <c r="B21" s="120" t="s">
        <v>93</v>
      </c>
      <c r="C21" s="97">
        <v>36320</v>
      </c>
      <c r="D21" s="114" t="s">
        <v>20</v>
      </c>
      <c r="E21" s="14">
        <v>68.400000000000006</v>
      </c>
      <c r="F21" s="15">
        <f t="shared" si="0"/>
        <v>1.3528325867497448</v>
      </c>
      <c r="G21" s="121">
        <v>57</v>
      </c>
      <c r="H21" s="133">
        <v>60</v>
      </c>
      <c r="I21" s="135">
        <v>63</v>
      </c>
      <c r="J21" s="121">
        <v>80</v>
      </c>
      <c r="K21" s="133">
        <v>85</v>
      </c>
      <c r="L21" s="145" t="s">
        <v>113</v>
      </c>
      <c r="M21" s="16">
        <f t="shared" si="1"/>
        <v>63</v>
      </c>
      <c r="N21" s="17">
        <f t="shared" si="2"/>
        <v>85</v>
      </c>
      <c r="O21" s="18">
        <f t="shared" si="3"/>
        <v>148</v>
      </c>
      <c r="P21" s="19" t="s">
        <v>101</v>
      </c>
      <c r="Q21" s="164">
        <f t="shared" si="4"/>
        <v>200.21922283896222</v>
      </c>
      <c r="R21" s="165" t="s">
        <v>149</v>
      </c>
    </row>
    <row r="22" spans="1:18" ht="15" customHeight="1">
      <c r="A22" s="82">
        <v>7</v>
      </c>
      <c r="B22" s="99" t="s">
        <v>22</v>
      </c>
      <c r="C22" s="100">
        <v>36373</v>
      </c>
      <c r="D22" s="101" t="s">
        <v>20</v>
      </c>
      <c r="E22" s="83">
        <v>73.5</v>
      </c>
      <c r="F22" s="84">
        <f t="shared" si="0"/>
        <v>1.2937508942524572</v>
      </c>
      <c r="G22" s="137" t="s">
        <v>107</v>
      </c>
      <c r="H22" s="138" t="s">
        <v>107</v>
      </c>
      <c r="I22" s="139">
        <v>82</v>
      </c>
      <c r="J22" s="147">
        <v>102</v>
      </c>
      <c r="K22" s="148">
        <v>106</v>
      </c>
      <c r="L22" s="149" t="s">
        <v>106</v>
      </c>
      <c r="M22" s="85">
        <f t="shared" si="1"/>
        <v>82</v>
      </c>
      <c r="N22" s="86">
        <f t="shared" si="2"/>
        <v>106</v>
      </c>
      <c r="O22" s="87">
        <f t="shared" si="3"/>
        <v>188</v>
      </c>
      <c r="P22" s="88" t="s">
        <v>99</v>
      </c>
      <c r="Q22" s="280">
        <f t="shared" si="4"/>
        <v>243.22516811946196</v>
      </c>
      <c r="R22" s="165" t="s">
        <v>141</v>
      </c>
    </row>
    <row r="23" spans="1:18" ht="15" customHeight="1" thickBot="1">
      <c r="A23" s="11">
        <v>8</v>
      </c>
      <c r="B23" s="102" t="s">
        <v>65</v>
      </c>
      <c r="C23" s="103" t="s">
        <v>72</v>
      </c>
      <c r="D23" s="115" t="s">
        <v>92</v>
      </c>
      <c r="E23" s="20">
        <v>90.2</v>
      </c>
      <c r="F23" s="21">
        <f t="shared" si="0"/>
        <v>1.1617747718050806</v>
      </c>
      <c r="G23" s="140" t="s">
        <v>108</v>
      </c>
      <c r="H23" s="141" t="s">
        <v>108</v>
      </c>
      <c r="I23" s="142" t="s">
        <v>108</v>
      </c>
      <c r="J23" s="140" t="s">
        <v>110</v>
      </c>
      <c r="K23" s="141" t="s">
        <v>110</v>
      </c>
      <c r="L23" s="146" t="s">
        <v>110</v>
      </c>
      <c r="M23" s="22">
        <f t="shared" si="1"/>
        <v>0</v>
      </c>
      <c r="N23" s="23">
        <f t="shared" si="2"/>
        <v>0</v>
      </c>
      <c r="O23" s="24">
        <f t="shared" si="3"/>
        <v>0</v>
      </c>
      <c r="P23" s="12">
        <v>8</v>
      </c>
      <c r="Q23" s="281">
        <f t="shared" si="4"/>
        <v>0</v>
      </c>
      <c r="R23" s="167"/>
    </row>
    <row r="24" spans="1:18" ht="15" customHeight="1">
      <c r="A24" s="25"/>
      <c r="B24" s="3"/>
      <c r="C24" s="26"/>
      <c r="D24" s="26"/>
      <c r="E24" s="26"/>
      <c r="F24" s="3"/>
      <c r="G24" s="183"/>
      <c r="H24" s="183"/>
      <c r="I24" s="25"/>
      <c r="J24" s="25"/>
      <c r="K24" s="27"/>
      <c r="L24" s="184"/>
      <c r="M24" s="184"/>
      <c r="N24" s="28"/>
      <c r="O24" s="25"/>
      <c r="P24" s="25"/>
      <c r="Q24" s="29"/>
    </row>
    <row r="25" spans="1:18" ht="15" customHeight="1">
      <c r="A25" s="25"/>
      <c r="B25" s="3" t="s">
        <v>23</v>
      </c>
      <c r="C25" s="26" t="s">
        <v>24</v>
      </c>
      <c r="D25" s="26"/>
      <c r="E25" s="26"/>
      <c r="F25" s="3"/>
      <c r="G25" s="183"/>
      <c r="H25" s="183"/>
      <c r="I25" s="25"/>
      <c r="J25" s="25"/>
      <c r="K25" s="27"/>
      <c r="L25" s="184" t="s">
        <v>25</v>
      </c>
      <c r="M25" s="184"/>
      <c r="N25" s="28" t="s">
        <v>26</v>
      </c>
      <c r="O25" s="25"/>
      <c r="P25" s="25"/>
      <c r="Q25" s="29"/>
    </row>
    <row r="26" spans="1:18" ht="15" customHeight="1">
      <c r="A26" s="25"/>
      <c r="B26" s="3" t="s">
        <v>27</v>
      </c>
      <c r="C26" s="26" t="s">
        <v>58</v>
      </c>
      <c r="D26" s="26"/>
      <c r="E26" s="26"/>
      <c r="F26" s="30"/>
      <c r="G26" s="31"/>
      <c r="H26" s="31"/>
      <c r="I26" s="25"/>
      <c r="J26" s="25"/>
      <c r="K26" s="27"/>
      <c r="L26" s="32"/>
      <c r="M26" s="33"/>
      <c r="N26" s="28" t="s">
        <v>28</v>
      </c>
      <c r="O26" s="25"/>
      <c r="P26" s="25"/>
      <c r="Q26" s="29"/>
    </row>
    <row r="27" spans="1:18" ht="15" customHeight="1">
      <c r="A27" s="25"/>
      <c r="B27" s="30"/>
      <c r="C27" s="30"/>
      <c r="D27" s="30"/>
      <c r="E27" s="34"/>
      <c r="F27" s="30"/>
      <c r="G27" s="185"/>
      <c r="H27" s="185"/>
      <c r="I27" s="25"/>
      <c r="J27" s="25"/>
      <c r="K27" s="27"/>
      <c r="L27" s="30"/>
      <c r="M27" s="30"/>
      <c r="N27" s="75" t="s">
        <v>94</v>
      </c>
      <c r="O27" s="30"/>
      <c r="P27" s="25"/>
      <c r="Q27" s="29"/>
    </row>
    <row r="28" spans="1:18">
      <c r="B28" s="163"/>
    </row>
    <row r="30" spans="1:18">
      <c r="B30" t="s">
        <v>131</v>
      </c>
    </row>
    <row r="31" spans="1:18">
      <c r="B31" t="s">
        <v>132</v>
      </c>
    </row>
    <row r="32" spans="1:18">
      <c r="B32" t="s">
        <v>133</v>
      </c>
    </row>
    <row r="33" spans="2:2">
      <c r="B33" t="s">
        <v>134</v>
      </c>
    </row>
  </sheetData>
  <sheetProtection selectLockedCells="1" selectUnlockedCells="1"/>
  <mergeCells count="27">
    <mergeCell ref="D1:L1"/>
    <mergeCell ref="N7:N8"/>
    <mergeCell ref="A2:Q2"/>
    <mergeCell ref="A3:Q3"/>
    <mergeCell ref="A6:F6"/>
    <mergeCell ref="G6:L6"/>
    <mergeCell ref="M6:Q6"/>
    <mergeCell ref="G7:I7"/>
    <mergeCell ref="J7:L7"/>
    <mergeCell ref="A7:A8"/>
    <mergeCell ref="B7:B8"/>
    <mergeCell ref="M7:M8"/>
    <mergeCell ref="O7:O8"/>
    <mergeCell ref="P7:P8"/>
    <mergeCell ref="E7:E8"/>
    <mergeCell ref="F7:F8"/>
    <mergeCell ref="A13:Q13"/>
    <mergeCell ref="C7:C8"/>
    <mergeCell ref="D7:D8"/>
    <mergeCell ref="Q7:Q8"/>
    <mergeCell ref="A9:Q9"/>
    <mergeCell ref="G25:H25"/>
    <mergeCell ref="L25:M25"/>
    <mergeCell ref="G27:H27"/>
    <mergeCell ref="A15:Q15"/>
    <mergeCell ref="G24:H24"/>
    <mergeCell ref="L24:M24"/>
  </mergeCells>
  <phoneticPr fontId="22" type="noConversion"/>
  <pageMargins left="0.74803149606299213" right="0.39370078740157483" top="0.78740157480314965" bottom="0.3937007874015748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2"/>
  <sheetViews>
    <sheetView topLeftCell="A2" zoomScaleNormal="130" workbookViewId="0">
      <selection activeCell="D2" sqref="D2:L2"/>
    </sheetView>
  </sheetViews>
  <sheetFormatPr defaultRowHeight="13.2"/>
  <cols>
    <col min="1" max="1" width="4" customWidth="1"/>
    <col min="2" max="2" width="17.109375" customWidth="1"/>
    <col min="3" max="3" width="10.44140625" customWidth="1"/>
    <col min="4" max="4" width="10.6640625" customWidth="1"/>
    <col min="5" max="5" width="6.109375" customWidth="1"/>
    <col min="6" max="6" width="8.44140625" customWidth="1"/>
    <col min="7" max="12" width="6.109375" customWidth="1"/>
    <col min="13" max="15" width="6.5546875" customWidth="1"/>
    <col min="16" max="16" width="4.6640625" customWidth="1"/>
    <col min="17" max="17" width="7.5546875" customWidth="1"/>
    <col min="18" max="18" width="9.44140625" customWidth="1"/>
  </cols>
  <sheetData>
    <row r="2" spans="1:18" ht="17.399999999999999">
      <c r="A2" s="266"/>
      <c r="B2" s="266"/>
      <c r="C2" s="266"/>
      <c r="D2" s="267" t="s">
        <v>153</v>
      </c>
      <c r="E2" s="267"/>
      <c r="F2" s="267"/>
      <c r="G2" s="267"/>
      <c r="H2" s="267"/>
      <c r="I2" s="267"/>
      <c r="J2" s="267"/>
      <c r="K2" s="267"/>
      <c r="L2" s="267"/>
      <c r="M2" s="266"/>
      <c r="N2" s="266"/>
      <c r="O2" s="266"/>
      <c r="P2" s="266"/>
      <c r="Q2" s="266"/>
    </row>
    <row r="3" spans="1:18" ht="17.399999999999999">
      <c r="A3" s="218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18" s="1" customFormat="1" ht="17.399999999999999">
      <c r="A4" s="199" t="s">
        <v>56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8" s="182" customFormat="1" ht="15.6"/>
    <row r="6" spans="1:18">
      <c r="A6" s="35"/>
      <c r="B6" s="36" t="s">
        <v>151</v>
      </c>
      <c r="C6" s="37" t="s">
        <v>0</v>
      </c>
      <c r="D6" s="35" t="s">
        <v>29</v>
      </c>
      <c r="E6" s="35" t="s">
        <v>30</v>
      </c>
      <c r="G6" s="35" t="s">
        <v>79</v>
      </c>
      <c r="H6" s="38"/>
      <c r="I6" s="38"/>
      <c r="J6" s="38"/>
      <c r="K6" s="38"/>
      <c r="L6" s="38"/>
      <c r="M6" s="36"/>
      <c r="N6" s="39"/>
      <c r="O6" s="35"/>
      <c r="P6" s="35"/>
      <c r="Q6" s="35"/>
    </row>
    <row r="7" spans="1:18" ht="13.8" thickBot="1">
      <c r="A7" s="35"/>
      <c r="B7" s="36"/>
      <c r="C7" s="37"/>
      <c r="D7" s="35"/>
      <c r="E7" s="35"/>
      <c r="F7" s="35"/>
      <c r="G7" s="35"/>
      <c r="H7" s="38"/>
      <c r="I7" s="38"/>
      <c r="J7" s="38"/>
      <c r="K7" s="38"/>
      <c r="L7" s="38"/>
      <c r="M7" s="36"/>
      <c r="N7" s="39"/>
      <c r="O7" s="35"/>
      <c r="P7" s="35"/>
      <c r="Q7" s="35"/>
    </row>
    <row r="8" spans="1:18" ht="13.8" thickBot="1">
      <c r="A8" s="211" t="s">
        <v>3</v>
      </c>
      <c r="B8" s="211"/>
      <c r="C8" s="211"/>
      <c r="D8" s="211"/>
      <c r="E8" s="211"/>
      <c r="F8" s="211"/>
      <c r="G8" s="211" t="s">
        <v>4</v>
      </c>
      <c r="H8" s="211"/>
      <c r="I8" s="211"/>
      <c r="J8" s="211"/>
      <c r="K8" s="211"/>
      <c r="L8" s="211"/>
      <c r="M8" s="212" t="s">
        <v>5</v>
      </c>
      <c r="N8" s="212"/>
      <c r="O8" s="212"/>
      <c r="P8" s="212"/>
      <c r="Q8" s="213"/>
      <c r="R8" s="169" t="s">
        <v>135</v>
      </c>
    </row>
    <row r="9" spans="1:18" ht="12.75" customHeight="1" thickBot="1">
      <c r="A9" s="194" t="s">
        <v>6</v>
      </c>
      <c r="B9" s="194" t="s">
        <v>7</v>
      </c>
      <c r="C9" s="194" t="s">
        <v>8</v>
      </c>
      <c r="D9" s="194" t="s">
        <v>9</v>
      </c>
      <c r="E9" s="192" t="s">
        <v>31</v>
      </c>
      <c r="F9" s="193" t="s">
        <v>11</v>
      </c>
      <c r="G9" s="203" t="s">
        <v>12</v>
      </c>
      <c r="H9" s="203"/>
      <c r="I9" s="203"/>
      <c r="J9" s="203" t="s">
        <v>13</v>
      </c>
      <c r="K9" s="203"/>
      <c r="L9" s="203"/>
      <c r="M9" s="209" t="s">
        <v>32</v>
      </c>
      <c r="N9" s="210" t="s">
        <v>33</v>
      </c>
      <c r="O9" s="211" t="s">
        <v>34</v>
      </c>
      <c r="P9" s="211" t="s">
        <v>17</v>
      </c>
      <c r="Q9" s="204" t="s">
        <v>18</v>
      </c>
      <c r="R9" s="171" t="s">
        <v>136</v>
      </c>
    </row>
    <row r="10" spans="1:18" ht="13.8" thickBot="1">
      <c r="A10" s="194"/>
      <c r="B10" s="194"/>
      <c r="C10" s="194"/>
      <c r="D10" s="194"/>
      <c r="E10" s="192"/>
      <c r="F10" s="193"/>
      <c r="G10" s="40">
        <v>1</v>
      </c>
      <c r="H10" s="41">
        <v>2</v>
      </c>
      <c r="I10" s="42">
        <v>3</v>
      </c>
      <c r="J10" s="41">
        <v>1</v>
      </c>
      <c r="K10" s="41">
        <v>2</v>
      </c>
      <c r="L10" s="42">
        <v>3</v>
      </c>
      <c r="M10" s="209"/>
      <c r="N10" s="210"/>
      <c r="O10" s="211"/>
      <c r="P10" s="211"/>
      <c r="Q10" s="204"/>
      <c r="R10" s="170" t="s">
        <v>148</v>
      </c>
    </row>
    <row r="11" spans="1:18" ht="15" customHeight="1" thickBot="1">
      <c r="A11" s="205" t="s">
        <v>35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6"/>
      <c r="R11" s="168"/>
    </row>
    <row r="12" spans="1:18" s="65" customFormat="1" ht="15" customHeight="1">
      <c r="A12" s="43">
        <v>1</v>
      </c>
      <c r="B12" s="268" t="s">
        <v>77</v>
      </c>
      <c r="C12" s="269" t="s">
        <v>62</v>
      </c>
      <c r="D12" s="270" t="s">
        <v>20</v>
      </c>
      <c r="E12" s="44">
        <v>115.2</v>
      </c>
      <c r="F12" s="45">
        <f>POWER(10,(0.794358141*(LOG10(E12/174.393)*LOG10(E12/174.393))))</f>
        <v>1.0611068177851113</v>
      </c>
      <c r="G12" s="130">
        <v>65</v>
      </c>
      <c r="H12" s="150">
        <v>70</v>
      </c>
      <c r="I12" s="151">
        <v>75</v>
      </c>
      <c r="J12" s="156">
        <v>75</v>
      </c>
      <c r="K12" s="150">
        <v>80</v>
      </c>
      <c r="L12" s="157">
        <v>85</v>
      </c>
      <c r="M12" s="46">
        <f>MAX(G12:I12)</f>
        <v>75</v>
      </c>
      <c r="N12" s="47">
        <f>MAX(J12:L12)</f>
        <v>85</v>
      </c>
      <c r="O12" s="10">
        <f>M12+N12</f>
        <v>160</v>
      </c>
      <c r="P12" s="48" t="s">
        <v>100</v>
      </c>
      <c r="Q12" s="276">
        <f>O12*F12</f>
        <v>169.77709084561781</v>
      </c>
      <c r="R12" s="166" t="s">
        <v>142</v>
      </c>
    </row>
    <row r="13" spans="1:18" s="65" customFormat="1" ht="15" customHeight="1">
      <c r="A13" s="43">
        <v>2</v>
      </c>
      <c r="B13" s="112" t="s">
        <v>38</v>
      </c>
      <c r="C13" s="271" t="s">
        <v>78</v>
      </c>
      <c r="D13" s="252" t="s">
        <v>20</v>
      </c>
      <c r="E13" s="44">
        <v>81.7</v>
      </c>
      <c r="F13" s="45">
        <f>POWER(10,(0.794358141*(LOG10(E13/174.393)*LOG10(E13/174.393))))</f>
        <v>1.2193900738229717</v>
      </c>
      <c r="G13" s="130">
        <v>90</v>
      </c>
      <c r="H13" s="152" t="s">
        <v>114</v>
      </c>
      <c r="I13" s="151">
        <v>96</v>
      </c>
      <c r="J13" s="156">
        <v>115</v>
      </c>
      <c r="K13" s="150">
        <v>120</v>
      </c>
      <c r="L13" s="161" t="s">
        <v>122</v>
      </c>
      <c r="M13" s="46">
        <f>MAX(G13:I13)</f>
        <v>96</v>
      </c>
      <c r="N13" s="47">
        <f>MAX(J13:L13)</f>
        <v>120</v>
      </c>
      <c r="O13" s="49">
        <f>M13+N13</f>
        <v>216</v>
      </c>
      <c r="P13" s="48" t="s">
        <v>99</v>
      </c>
      <c r="Q13" s="276">
        <f>O13*F13</f>
        <v>263.3882559457619</v>
      </c>
      <c r="R13" s="166" t="s">
        <v>143</v>
      </c>
    </row>
    <row r="14" spans="1:18" s="65" customFormat="1" ht="15" customHeight="1" thickBot="1">
      <c r="A14" s="13">
        <v>3</v>
      </c>
      <c r="B14" s="112" t="s">
        <v>36</v>
      </c>
      <c r="C14" s="239">
        <v>33196</v>
      </c>
      <c r="D14" s="252" t="s">
        <v>37</v>
      </c>
      <c r="E14" s="14">
        <v>87.8</v>
      </c>
      <c r="F14" s="15">
        <f>POWER(10,(0.794358141*(LOG10(E14/174.393)*LOG10(E14/174.393))))</f>
        <v>1.1764095202085312</v>
      </c>
      <c r="G14" s="124" t="s">
        <v>117</v>
      </c>
      <c r="H14" s="133">
        <v>115</v>
      </c>
      <c r="I14" s="134" t="s">
        <v>119</v>
      </c>
      <c r="J14" s="124" t="s">
        <v>123</v>
      </c>
      <c r="K14" s="136" t="s">
        <v>123</v>
      </c>
      <c r="L14" s="145" t="s">
        <v>123</v>
      </c>
      <c r="M14" s="50">
        <f>MAX(G14:I14)</f>
        <v>115</v>
      </c>
      <c r="N14" s="51">
        <f>MAX(J14:L14)</f>
        <v>0</v>
      </c>
      <c r="O14" s="52">
        <f>M14+N14</f>
        <v>115</v>
      </c>
      <c r="P14" s="53" t="s">
        <v>101</v>
      </c>
      <c r="Q14" s="164">
        <f>O14*F14</f>
        <v>135.28709482398108</v>
      </c>
      <c r="R14" s="166"/>
    </row>
    <row r="15" spans="1:18" s="65" customFormat="1" ht="15" customHeight="1" thickBot="1">
      <c r="A15" s="207" t="s">
        <v>39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  <c r="R15" s="166"/>
    </row>
    <row r="16" spans="1:18" s="65" customFormat="1" ht="15" customHeight="1">
      <c r="A16" s="104">
        <v>1</v>
      </c>
      <c r="B16" s="272" t="s">
        <v>41</v>
      </c>
      <c r="C16" s="273">
        <v>35842</v>
      </c>
      <c r="D16" s="274" t="s">
        <v>20</v>
      </c>
      <c r="E16" s="105">
        <v>73</v>
      </c>
      <c r="F16" s="106">
        <f t="shared" ref="F16:F18" si="0">POWER(10,(0.794358141*(LOG10(E16/174.393)*LOG10(E16/174.393))))</f>
        <v>1.2990471839780176</v>
      </c>
      <c r="G16" s="153">
        <v>96</v>
      </c>
      <c r="H16" s="154" t="s">
        <v>115</v>
      </c>
      <c r="I16" s="155" t="s">
        <v>115</v>
      </c>
      <c r="J16" s="158">
        <v>116</v>
      </c>
      <c r="K16" s="154" t="s">
        <v>120</v>
      </c>
      <c r="L16" s="159" t="s">
        <v>121</v>
      </c>
      <c r="M16" s="107">
        <f t="shared" ref="M16:M18" si="1">MAX(G16:I16)</f>
        <v>96</v>
      </c>
      <c r="N16" s="108">
        <f t="shared" ref="N16:N18" si="2">MAX(J16:L16)</f>
        <v>116</v>
      </c>
      <c r="O16" s="109">
        <f t="shared" ref="O16:O18" si="3">M16+N16</f>
        <v>212</v>
      </c>
      <c r="P16" s="110" t="s">
        <v>101</v>
      </c>
      <c r="Q16" s="277">
        <f t="shared" ref="Q16:Q18" si="4">O16*F16</f>
        <v>275.39800300333974</v>
      </c>
      <c r="R16" s="166" t="s">
        <v>144</v>
      </c>
    </row>
    <row r="17" spans="1:18" s="65" customFormat="1" ht="15" customHeight="1">
      <c r="A17" s="76">
        <v>2</v>
      </c>
      <c r="B17" s="112" t="s">
        <v>40</v>
      </c>
      <c r="C17" s="239">
        <v>35409</v>
      </c>
      <c r="D17" s="252" t="s">
        <v>20</v>
      </c>
      <c r="E17" s="14">
        <v>76.2</v>
      </c>
      <c r="F17" s="15">
        <f t="shared" si="0"/>
        <v>1.266792133676544</v>
      </c>
      <c r="G17" s="121">
        <v>99</v>
      </c>
      <c r="H17" s="136" t="s">
        <v>116</v>
      </c>
      <c r="I17" s="135">
        <v>104</v>
      </c>
      <c r="J17" s="160" t="s">
        <v>122</v>
      </c>
      <c r="K17" s="133">
        <v>125</v>
      </c>
      <c r="L17" s="162" t="s">
        <v>110</v>
      </c>
      <c r="M17" s="17">
        <f t="shared" si="1"/>
        <v>104</v>
      </c>
      <c r="N17" s="16">
        <f t="shared" si="2"/>
        <v>125</v>
      </c>
      <c r="O17" s="52">
        <f t="shared" si="3"/>
        <v>229</v>
      </c>
      <c r="P17" s="275" t="s">
        <v>99</v>
      </c>
      <c r="Q17" s="164">
        <f t="shared" si="4"/>
        <v>290.09539861192854</v>
      </c>
      <c r="R17" s="166" t="s">
        <v>145</v>
      </c>
    </row>
    <row r="18" spans="1:18" s="65" customFormat="1" ht="15" customHeight="1">
      <c r="A18" s="76">
        <v>3</v>
      </c>
      <c r="B18" s="112" t="s">
        <v>91</v>
      </c>
      <c r="C18" s="239" t="s">
        <v>63</v>
      </c>
      <c r="D18" s="252" t="s">
        <v>64</v>
      </c>
      <c r="E18" s="14">
        <v>100.9</v>
      </c>
      <c r="F18" s="15">
        <f t="shared" si="0"/>
        <v>1.1088142657087103</v>
      </c>
      <c r="G18" s="121">
        <v>110</v>
      </c>
      <c r="H18" s="136" t="s">
        <v>118</v>
      </c>
      <c r="I18" s="134" t="s">
        <v>118</v>
      </c>
      <c r="J18" s="126">
        <v>146</v>
      </c>
      <c r="K18" s="136" t="s">
        <v>124</v>
      </c>
      <c r="L18" s="162" t="s">
        <v>124</v>
      </c>
      <c r="M18" s="17">
        <f t="shared" si="1"/>
        <v>110</v>
      </c>
      <c r="N18" s="16">
        <f t="shared" si="2"/>
        <v>146</v>
      </c>
      <c r="O18" s="52">
        <f t="shared" si="3"/>
        <v>256</v>
      </c>
      <c r="P18" s="275" t="s">
        <v>100</v>
      </c>
      <c r="Q18" s="164">
        <f t="shared" si="4"/>
        <v>283.85645202142985</v>
      </c>
      <c r="R18" s="166"/>
    </row>
    <row r="19" spans="1:18" ht="15" customHeight="1">
      <c r="A19" s="58"/>
      <c r="B19" s="59"/>
      <c r="C19" s="60"/>
      <c r="D19" s="59"/>
      <c r="E19" s="61"/>
      <c r="F19" s="62"/>
      <c r="G19" s="59"/>
      <c r="H19" s="63"/>
      <c r="I19" s="59"/>
      <c r="J19" s="59"/>
      <c r="K19" s="63"/>
      <c r="L19" s="63"/>
      <c r="M19" s="59"/>
      <c r="N19" s="59"/>
      <c r="O19" s="59"/>
      <c r="P19" s="59"/>
      <c r="Q19" s="64"/>
    </row>
    <row r="20" spans="1:18">
      <c r="A20" s="25"/>
      <c r="B20" s="3" t="s">
        <v>23</v>
      </c>
      <c r="C20" s="26" t="s">
        <v>24</v>
      </c>
      <c r="D20" s="26"/>
      <c r="E20" s="26"/>
      <c r="F20" s="3"/>
      <c r="G20" s="183"/>
      <c r="H20" s="183"/>
      <c r="I20" s="25"/>
      <c r="J20" s="25"/>
      <c r="K20" s="27"/>
      <c r="L20" s="184" t="s">
        <v>25</v>
      </c>
      <c r="M20" s="184"/>
      <c r="N20" s="28" t="s">
        <v>42</v>
      </c>
      <c r="O20" s="25"/>
      <c r="P20" s="25"/>
      <c r="Q20" s="29"/>
    </row>
    <row r="21" spans="1:18">
      <c r="A21" s="25"/>
      <c r="B21" s="3" t="s">
        <v>27</v>
      </c>
      <c r="C21" s="26" t="s">
        <v>58</v>
      </c>
      <c r="D21" s="26"/>
      <c r="E21" s="26"/>
      <c r="F21" s="30"/>
      <c r="G21" s="31"/>
      <c r="H21" s="31"/>
      <c r="I21" s="25"/>
      <c r="J21" s="25"/>
      <c r="K21" s="27"/>
      <c r="L21" s="32"/>
      <c r="M21" s="33"/>
      <c r="N21" s="28" t="s">
        <v>28</v>
      </c>
      <c r="O21" s="25"/>
      <c r="P21" s="25"/>
      <c r="Q21" s="29"/>
    </row>
    <row r="22" spans="1:18">
      <c r="A22" s="25"/>
      <c r="B22" s="3"/>
      <c r="C22" s="26"/>
      <c r="D22" s="26"/>
      <c r="E22" s="26"/>
      <c r="F22" s="30"/>
      <c r="G22" s="31"/>
      <c r="H22" s="31"/>
      <c r="I22" s="25"/>
      <c r="J22" s="25"/>
      <c r="K22" s="27"/>
      <c r="L22" s="32"/>
      <c r="M22" s="33"/>
      <c r="N22" s="75" t="s">
        <v>61</v>
      </c>
      <c r="O22" s="30"/>
      <c r="P22" s="25"/>
      <c r="Q22" s="29"/>
    </row>
  </sheetData>
  <sheetProtection selectLockedCells="1" selectUnlockedCells="1"/>
  <mergeCells count="23">
    <mergeCell ref="E9:E10"/>
    <mergeCell ref="C9:C10"/>
    <mergeCell ref="D2:L2"/>
    <mergeCell ref="F9:F10"/>
    <mergeCell ref="G9:I9"/>
    <mergeCell ref="A9:A10"/>
    <mergeCell ref="B9:B10"/>
    <mergeCell ref="A3:Q3"/>
    <mergeCell ref="A4:Q4"/>
    <mergeCell ref="A8:F8"/>
    <mergeCell ref="G8:L8"/>
    <mergeCell ref="M8:Q8"/>
    <mergeCell ref="P9:P10"/>
    <mergeCell ref="D9:D10"/>
    <mergeCell ref="J9:L9"/>
    <mergeCell ref="G20:H20"/>
    <mergeCell ref="L20:M20"/>
    <mergeCell ref="Q9:Q10"/>
    <mergeCell ref="A11:Q11"/>
    <mergeCell ref="A15:Q15"/>
    <mergeCell ref="M9:M10"/>
    <mergeCell ref="N9:N10"/>
    <mergeCell ref="O9:O10"/>
  </mergeCells>
  <phoneticPr fontId="22" type="noConversion"/>
  <pageMargins left="0.74803149606299213" right="0.3937007874015748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0"/>
  <sheetViews>
    <sheetView zoomScaleNormal="110" workbookViewId="0">
      <selection activeCell="D1" sqref="D1:L1"/>
    </sheetView>
  </sheetViews>
  <sheetFormatPr defaultColWidth="9.109375" defaultRowHeight="13.8"/>
  <cols>
    <col min="1" max="1" width="4" style="65" customWidth="1"/>
    <col min="2" max="2" width="18.6640625" style="66" customWidth="1"/>
    <col min="3" max="3" width="11.6640625" style="65" customWidth="1"/>
    <col min="4" max="4" width="9.33203125" style="65" customWidth="1"/>
    <col min="5" max="5" width="6.6640625" style="65" customWidth="1"/>
    <col min="6" max="6" width="7.5546875" style="65" customWidth="1"/>
    <col min="7" max="12" width="6.44140625" style="65" customWidth="1"/>
    <col min="13" max="15" width="6.6640625" style="65" customWidth="1"/>
    <col min="16" max="16" width="5" style="65" customWidth="1"/>
    <col min="17" max="17" width="7.6640625" style="173" customWidth="1"/>
    <col min="18" max="18" width="9.5546875" style="65" customWidth="1"/>
    <col min="19" max="16384" width="9.109375" style="65"/>
  </cols>
  <sheetData>
    <row r="1" spans="1:256" ht="15.6">
      <c r="A1" s="219"/>
      <c r="B1" s="219"/>
      <c r="C1" s="219"/>
      <c r="D1" s="216" t="s">
        <v>153</v>
      </c>
      <c r="E1" s="216"/>
      <c r="F1" s="216"/>
      <c r="G1" s="216"/>
      <c r="H1" s="216"/>
      <c r="I1" s="216"/>
      <c r="J1" s="216"/>
      <c r="K1" s="216"/>
      <c r="L1" s="216"/>
      <c r="M1" s="219"/>
      <c r="N1" s="219"/>
      <c r="O1" s="219"/>
      <c r="P1" s="219"/>
      <c r="Q1" s="220"/>
    </row>
    <row r="2" spans="1:256" ht="15.6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1:256" s="67" customFormat="1" ht="15.6">
      <c r="A3" s="221" t="s">
        <v>59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</row>
    <row r="4" spans="1:256" s="182" customFormat="1" ht="15.6">
      <c r="A4" s="174"/>
      <c r="B4" s="175"/>
      <c r="C4" s="176"/>
      <c r="H4" s="177"/>
      <c r="I4" s="174"/>
      <c r="J4" s="174"/>
      <c r="K4" s="178"/>
      <c r="L4" s="179"/>
      <c r="M4" s="175"/>
      <c r="N4" s="180"/>
      <c r="O4" s="174"/>
      <c r="P4" s="174"/>
      <c r="Q4" s="181"/>
    </row>
    <row r="5" spans="1:256" s="2" customFormat="1" ht="15.9" customHeight="1">
      <c r="A5" s="35"/>
      <c r="B5" s="69" t="s">
        <v>152</v>
      </c>
      <c r="C5" s="37" t="s">
        <v>0</v>
      </c>
      <c r="D5" s="35" t="s">
        <v>80</v>
      </c>
      <c r="E5" s="35" t="s">
        <v>43</v>
      </c>
      <c r="F5" s="35"/>
      <c r="G5" s="35" t="s">
        <v>81</v>
      </c>
      <c r="H5" s="38"/>
      <c r="I5" s="38"/>
      <c r="J5" s="38"/>
      <c r="K5" s="38"/>
      <c r="L5" s="38"/>
      <c r="M5" s="36"/>
      <c r="N5" s="39"/>
      <c r="O5" s="35"/>
      <c r="P5" s="35"/>
      <c r="Q5" s="172"/>
    </row>
    <row r="6" spans="1:256" s="2" customFormat="1" ht="15.9" customHeight="1">
      <c r="A6" s="35"/>
      <c r="B6" s="69"/>
      <c r="C6" s="37"/>
      <c r="D6" s="35"/>
      <c r="E6" s="35"/>
      <c r="F6" s="35"/>
      <c r="G6" s="35"/>
      <c r="H6" s="38"/>
      <c r="I6" s="38"/>
      <c r="J6" s="38"/>
      <c r="K6" s="38"/>
      <c r="L6" s="38"/>
      <c r="M6" s="36"/>
      <c r="N6" s="39"/>
      <c r="O6" s="35"/>
      <c r="P6" s="35"/>
      <c r="Q6" s="172"/>
    </row>
    <row r="7" spans="1:256" ht="13.5" customHeight="1">
      <c r="A7" s="211" t="s">
        <v>3</v>
      </c>
      <c r="B7" s="211"/>
      <c r="C7" s="211"/>
      <c r="D7" s="211"/>
      <c r="E7" s="211"/>
      <c r="F7" s="211"/>
      <c r="G7" s="211" t="s">
        <v>4</v>
      </c>
      <c r="H7" s="211"/>
      <c r="I7" s="211"/>
      <c r="J7" s="211"/>
      <c r="K7" s="211"/>
      <c r="L7" s="211"/>
      <c r="M7" s="212" t="s">
        <v>5</v>
      </c>
      <c r="N7" s="212"/>
      <c r="O7" s="212"/>
      <c r="P7" s="212"/>
      <c r="Q7" s="212"/>
      <c r="R7" s="70" t="s">
        <v>135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194" t="s">
        <v>6</v>
      </c>
      <c r="B8" s="215" t="s">
        <v>7</v>
      </c>
      <c r="C8" s="194" t="s">
        <v>8</v>
      </c>
      <c r="D8" s="194" t="s">
        <v>9</v>
      </c>
      <c r="E8" s="192" t="s">
        <v>31</v>
      </c>
      <c r="F8" s="193" t="s">
        <v>11</v>
      </c>
      <c r="G8" s="203" t="s">
        <v>12</v>
      </c>
      <c r="H8" s="203"/>
      <c r="I8" s="203"/>
      <c r="J8" s="203" t="s">
        <v>13</v>
      </c>
      <c r="K8" s="203"/>
      <c r="L8" s="203"/>
      <c r="M8" s="209" t="s">
        <v>32</v>
      </c>
      <c r="N8" s="210" t="s">
        <v>33</v>
      </c>
      <c r="O8" s="211" t="s">
        <v>34</v>
      </c>
      <c r="P8" s="211" t="s">
        <v>17</v>
      </c>
      <c r="Q8" s="214" t="s">
        <v>18</v>
      </c>
      <c r="R8" s="70" t="s">
        <v>136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2">
      <c r="A9" s="194"/>
      <c r="B9" s="215"/>
      <c r="C9" s="194"/>
      <c r="D9" s="194"/>
      <c r="E9" s="192"/>
      <c r="F9" s="193"/>
      <c r="G9" s="40">
        <v>1</v>
      </c>
      <c r="H9" s="41">
        <v>2</v>
      </c>
      <c r="I9" s="42">
        <v>3</v>
      </c>
      <c r="J9" s="41">
        <v>1</v>
      </c>
      <c r="K9" s="41">
        <v>2</v>
      </c>
      <c r="L9" s="42">
        <v>3</v>
      </c>
      <c r="M9" s="209"/>
      <c r="N9" s="210"/>
      <c r="O9" s="211"/>
      <c r="P9" s="211"/>
      <c r="Q9" s="214"/>
      <c r="R9" s="70" t="s">
        <v>148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 thickBot="1">
      <c r="A10" s="205" t="s">
        <v>44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71"/>
    </row>
    <row r="11" spans="1:256" ht="18" customHeight="1">
      <c r="A11" s="222">
        <v>1</v>
      </c>
      <c r="B11" s="223" t="s">
        <v>70</v>
      </c>
      <c r="C11" s="224" t="s">
        <v>73</v>
      </c>
      <c r="D11" s="225" t="s">
        <v>45</v>
      </c>
      <c r="E11" s="226">
        <v>84.2</v>
      </c>
      <c r="F11" s="227">
        <f t="shared" ref="F11:F15" si="0">POWER(10,(0.794358141*(LOG10(E11/174.393)*LOG10(E11/174.393))))</f>
        <v>1.2006885907760028</v>
      </c>
      <c r="G11" s="228">
        <v>60</v>
      </c>
      <c r="H11" s="229">
        <v>67</v>
      </c>
      <c r="I11" s="230">
        <v>72</v>
      </c>
      <c r="J11" s="231">
        <v>80</v>
      </c>
      <c r="K11" s="229">
        <v>87</v>
      </c>
      <c r="L11" s="232" t="s">
        <v>127</v>
      </c>
      <c r="M11" s="233">
        <f t="shared" ref="M11:M15" si="1">MAX(G11:I11)</f>
        <v>72</v>
      </c>
      <c r="N11" s="234">
        <f t="shared" ref="N11:N15" si="2">MAX(J11:L11)</f>
        <v>87</v>
      </c>
      <c r="O11" s="235">
        <f t="shared" ref="O11:O15" si="3">M11+N11</f>
        <v>159</v>
      </c>
      <c r="P11" s="236">
        <v>5</v>
      </c>
      <c r="Q11" s="237">
        <f t="shared" ref="Q11:Q15" si="4">O11*F11</f>
        <v>190.90948593338445</v>
      </c>
      <c r="R11" s="71"/>
    </row>
    <row r="12" spans="1:256" ht="18" customHeight="1">
      <c r="A12" s="238">
        <v>2</v>
      </c>
      <c r="B12" s="112" t="s">
        <v>69</v>
      </c>
      <c r="C12" s="239" t="s">
        <v>89</v>
      </c>
      <c r="D12" s="225" t="s">
        <v>45</v>
      </c>
      <c r="E12" s="240">
        <v>85.5</v>
      </c>
      <c r="F12" s="241">
        <f t="shared" si="0"/>
        <v>1.1915786499984793</v>
      </c>
      <c r="G12" s="242">
        <v>95</v>
      </c>
      <c r="H12" s="243">
        <v>103</v>
      </c>
      <c r="I12" s="244">
        <v>108</v>
      </c>
      <c r="J12" s="245" t="s">
        <v>128</v>
      </c>
      <c r="K12" s="243">
        <v>132</v>
      </c>
      <c r="L12" s="246" t="s">
        <v>129</v>
      </c>
      <c r="M12" s="247">
        <f t="shared" si="1"/>
        <v>108</v>
      </c>
      <c r="N12" s="248">
        <f t="shared" si="2"/>
        <v>132</v>
      </c>
      <c r="O12" s="249">
        <f t="shared" si="3"/>
        <v>240</v>
      </c>
      <c r="P12" s="250" t="s">
        <v>101</v>
      </c>
      <c r="Q12" s="251">
        <f t="shared" si="4"/>
        <v>285.97887599963502</v>
      </c>
      <c r="R12" s="71"/>
    </row>
    <row r="13" spans="1:256" ht="18" customHeight="1">
      <c r="A13" s="238">
        <v>3</v>
      </c>
      <c r="B13" s="112" t="s">
        <v>49</v>
      </c>
      <c r="C13" s="239">
        <v>27579</v>
      </c>
      <c r="D13" s="252" t="s">
        <v>48</v>
      </c>
      <c r="E13" s="240">
        <v>83.7</v>
      </c>
      <c r="F13" s="241">
        <f t="shared" si="0"/>
        <v>1.2043013386709436</v>
      </c>
      <c r="G13" s="253" t="s">
        <v>112</v>
      </c>
      <c r="H13" s="243">
        <v>80</v>
      </c>
      <c r="I13" s="254" t="s">
        <v>125</v>
      </c>
      <c r="J13" s="255">
        <v>105</v>
      </c>
      <c r="K13" s="243">
        <v>110</v>
      </c>
      <c r="L13" s="256">
        <v>115</v>
      </c>
      <c r="M13" s="247">
        <f t="shared" si="1"/>
        <v>80</v>
      </c>
      <c r="N13" s="248">
        <f t="shared" si="2"/>
        <v>115</v>
      </c>
      <c r="O13" s="249">
        <f t="shared" si="3"/>
        <v>195</v>
      </c>
      <c r="P13" s="250">
        <v>4</v>
      </c>
      <c r="Q13" s="251">
        <f t="shared" si="4"/>
        <v>234.83876104083399</v>
      </c>
      <c r="R13" s="71"/>
    </row>
    <row r="14" spans="1:256" ht="18" customHeight="1">
      <c r="A14" s="238">
        <v>4</v>
      </c>
      <c r="B14" s="112" t="s">
        <v>68</v>
      </c>
      <c r="C14" s="252" t="s">
        <v>90</v>
      </c>
      <c r="D14" s="257" t="s">
        <v>45</v>
      </c>
      <c r="E14" s="240">
        <v>104.5</v>
      </c>
      <c r="F14" s="241">
        <f t="shared" si="0"/>
        <v>1.0946993487924537</v>
      </c>
      <c r="G14" s="242">
        <v>115</v>
      </c>
      <c r="H14" s="243">
        <v>122</v>
      </c>
      <c r="I14" s="254" t="s">
        <v>126</v>
      </c>
      <c r="J14" s="255">
        <v>160</v>
      </c>
      <c r="K14" s="258" t="s">
        <v>130</v>
      </c>
      <c r="L14" s="246" t="s">
        <v>130</v>
      </c>
      <c r="M14" s="247">
        <f t="shared" si="1"/>
        <v>122</v>
      </c>
      <c r="N14" s="248">
        <f t="shared" si="2"/>
        <v>160</v>
      </c>
      <c r="O14" s="249">
        <f t="shared" si="3"/>
        <v>282</v>
      </c>
      <c r="P14" s="250" t="s">
        <v>99</v>
      </c>
      <c r="Q14" s="251">
        <f t="shared" si="4"/>
        <v>308.70521635947193</v>
      </c>
      <c r="R14" s="71"/>
    </row>
    <row r="15" spans="1:256" ht="18" customHeight="1">
      <c r="A15" s="238">
        <v>5</v>
      </c>
      <c r="B15" s="259" t="s">
        <v>46</v>
      </c>
      <c r="C15" s="260" t="s">
        <v>47</v>
      </c>
      <c r="D15" s="261" t="s">
        <v>45</v>
      </c>
      <c r="E15" s="262">
        <v>121.2</v>
      </c>
      <c r="F15" s="241">
        <f t="shared" si="0"/>
        <v>1.046735591073821</v>
      </c>
      <c r="G15" s="242">
        <v>119</v>
      </c>
      <c r="H15" s="243">
        <v>126</v>
      </c>
      <c r="I15" s="244">
        <v>131</v>
      </c>
      <c r="J15" s="255">
        <v>160</v>
      </c>
      <c r="K15" s="243">
        <v>169</v>
      </c>
      <c r="L15" s="256">
        <v>173</v>
      </c>
      <c r="M15" s="263">
        <f t="shared" si="1"/>
        <v>131</v>
      </c>
      <c r="N15" s="248">
        <f t="shared" si="2"/>
        <v>173</v>
      </c>
      <c r="O15" s="249">
        <f t="shared" si="3"/>
        <v>304</v>
      </c>
      <c r="P15" s="250" t="s">
        <v>100</v>
      </c>
      <c r="Q15" s="251">
        <f t="shared" si="4"/>
        <v>318.2076196864416</v>
      </c>
      <c r="R15" s="71" t="s">
        <v>146</v>
      </c>
    </row>
    <row r="16" spans="1:256" s="66" customFormat="1" ht="18" customHeight="1">
      <c r="A16" s="25"/>
      <c r="B16" s="68"/>
      <c r="C16" s="26"/>
      <c r="D16" s="26"/>
      <c r="E16" s="26"/>
      <c r="F16" s="3"/>
      <c r="G16" s="183"/>
      <c r="H16" s="183"/>
      <c r="I16" s="25"/>
      <c r="J16" s="25"/>
      <c r="K16" s="27"/>
      <c r="L16" s="184"/>
      <c r="M16" s="184"/>
      <c r="N16" s="28"/>
      <c r="O16" s="25"/>
      <c r="P16" s="25"/>
      <c r="Q16" s="29"/>
      <c r="R16" s="65"/>
    </row>
    <row r="17" spans="1:17" ht="15.9" customHeight="1">
      <c r="A17" s="25"/>
      <c r="B17" s="68" t="s">
        <v>23</v>
      </c>
      <c r="C17" s="26" t="s">
        <v>24</v>
      </c>
      <c r="D17" s="26"/>
      <c r="E17" s="26"/>
      <c r="F17" s="3"/>
      <c r="G17" s="183"/>
      <c r="H17" s="183"/>
      <c r="I17" s="25"/>
      <c r="J17" s="25"/>
      <c r="K17" s="27"/>
      <c r="L17" s="184" t="s">
        <v>25</v>
      </c>
      <c r="M17" s="184"/>
      <c r="N17" s="28" t="s">
        <v>42</v>
      </c>
      <c r="O17" s="25"/>
      <c r="P17" s="25"/>
      <c r="Q17" s="29"/>
    </row>
    <row r="18" spans="1:17" ht="15.9" customHeight="1">
      <c r="A18" s="25"/>
      <c r="B18" s="68" t="s">
        <v>27</v>
      </c>
      <c r="C18" s="26" t="s">
        <v>58</v>
      </c>
      <c r="D18" s="26"/>
      <c r="E18" s="26"/>
      <c r="F18" s="30"/>
      <c r="G18" s="31"/>
      <c r="H18" s="31"/>
      <c r="I18" s="25"/>
      <c r="J18" s="25"/>
      <c r="K18" s="27"/>
      <c r="L18" s="32"/>
      <c r="M18" s="33"/>
      <c r="N18" s="28" t="s">
        <v>50</v>
      </c>
      <c r="O18" s="25"/>
      <c r="P18" s="25"/>
      <c r="Q18" s="29"/>
    </row>
    <row r="19" spans="1:17" ht="15.9" customHeight="1">
      <c r="A19" s="25"/>
      <c r="B19" s="72"/>
      <c r="C19" s="30"/>
      <c r="D19" s="30"/>
      <c r="E19" s="34"/>
      <c r="F19" s="30"/>
      <c r="G19" s="185"/>
      <c r="H19" s="185"/>
      <c r="I19" s="25"/>
      <c r="J19" s="25"/>
      <c r="K19" s="27"/>
      <c r="L19" s="30"/>
      <c r="M19" s="30"/>
      <c r="N19" s="75" t="s">
        <v>60</v>
      </c>
      <c r="O19" s="30"/>
      <c r="P19" s="25"/>
      <c r="Q19" s="29"/>
    </row>
    <row r="21" spans="1:17" s="264" customFormat="1" ht="11.4">
      <c r="A21" s="264">
        <v>1</v>
      </c>
      <c r="B21" s="264" t="s">
        <v>46</v>
      </c>
      <c r="C21" s="265">
        <v>318.2076196864416</v>
      </c>
      <c r="Q21" s="265"/>
    </row>
    <row r="22" spans="1:17" s="264" customFormat="1" ht="11.4">
      <c r="A22" s="264">
        <v>2</v>
      </c>
      <c r="B22" s="264" t="s">
        <v>68</v>
      </c>
      <c r="C22" s="265">
        <v>308.70521635947193</v>
      </c>
      <c r="Q22" s="265"/>
    </row>
    <row r="23" spans="1:17" s="264" customFormat="1" ht="11.4">
      <c r="A23" s="264">
        <v>3</v>
      </c>
      <c r="B23" s="264" t="s">
        <v>40</v>
      </c>
      <c r="C23" s="265">
        <v>290.09539861192854</v>
      </c>
      <c r="Q23" s="265"/>
    </row>
    <row r="24" spans="1:17" s="264" customFormat="1" ht="11.4">
      <c r="A24" s="264">
        <v>4</v>
      </c>
      <c r="B24" s="264" t="s">
        <v>69</v>
      </c>
      <c r="C24" s="265">
        <v>285.97887599963502</v>
      </c>
      <c r="Q24" s="265"/>
    </row>
    <row r="25" spans="1:17" s="264" customFormat="1" ht="11.4">
      <c r="A25" s="264">
        <v>5</v>
      </c>
      <c r="B25" s="264" t="s">
        <v>91</v>
      </c>
      <c r="C25" s="265">
        <v>283.85645202142985</v>
      </c>
      <c r="Q25" s="265"/>
    </row>
    <row r="26" spans="1:17" s="264" customFormat="1" ht="11.4">
      <c r="A26" s="264">
        <v>6</v>
      </c>
      <c r="B26" s="264" t="s">
        <v>41</v>
      </c>
      <c r="C26" s="265">
        <v>275.39800300333974</v>
      </c>
      <c r="Q26" s="265"/>
    </row>
    <row r="27" spans="1:17" s="264" customFormat="1" ht="11.4">
      <c r="A27" s="264">
        <v>7</v>
      </c>
      <c r="B27" s="264" t="s">
        <v>38</v>
      </c>
      <c r="C27" s="265">
        <v>263.3882559457619</v>
      </c>
      <c r="Q27" s="265"/>
    </row>
    <row r="28" spans="1:17" s="264" customFormat="1" ht="11.4">
      <c r="A28" s="264">
        <v>8</v>
      </c>
      <c r="B28" s="264" t="s">
        <v>22</v>
      </c>
      <c r="C28" s="265">
        <v>243.22516811946196</v>
      </c>
      <c r="Q28" s="265"/>
    </row>
    <row r="29" spans="1:17" s="264" customFormat="1" ht="11.4">
      <c r="A29" s="264">
        <v>9</v>
      </c>
      <c r="B29" s="264" t="s">
        <v>49</v>
      </c>
      <c r="C29" s="265">
        <v>234.83876104083399</v>
      </c>
      <c r="Q29" s="265"/>
    </row>
    <row r="30" spans="1:17" s="264" customFormat="1" ht="11.4">
      <c r="A30" s="264">
        <v>10</v>
      </c>
      <c r="B30" s="264" t="s">
        <v>21</v>
      </c>
      <c r="C30" s="265">
        <v>233.95744909863873</v>
      </c>
      <c r="Q30" s="265"/>
    </row>
    <row r="31" spans="1:17" s="264" customFormat="1" ht="11.4">
      <c r="A31" s="264">
        <v>11</v>
      </c>
      <c r="B31" s="264" t="s">
        <v>93</v>
      </c>
      <c r="C31" s="265">
        <v>200.21922283896222</v>
      </c>
      <c r="Q31" s="265"/>
    </row>
    <row r="32" spans="1:17" s="264" customFormat="1" ht="11.4">
      <c r="A32" s="264">
        <v>12</v>
      </c>
      <c r="B32" s="264" t="s">
        <v>66</v>
      </c>
      <c r="C32" s="265">
        <v>191.00761550102663</v>
      </c>
      <c r="Q32" s="265"/>
    </row>
    <row r="33" spans="1:17" s="264" customFormat="1" ht="11.4">
      <c r="A33" s="264">
        <v>13</v>
      </c>
      <c r="B33" s="264" t="s">
        <v>70</v>
      </c>
      <c r="C33" s="265">
        <v>190.90948593338445</v>
      </c>
      <c r="Q33" s="265"/>
    </row>
    <row r="34" spans="1:17" s="264" customFormat="1" ht="11.4">
      <c r="A34" s="264">
        <v>14</v>
      </c>
      <c r="B34" s="264" t="s">
        <v>77</v>
      </c>
      <c r="C34" s="265">
        <v>169.77709084561781</v>
      </c>
      <c r="Q34" s="265"/>
    </row>
    <row r="35" spans="1:17" s="264" customFormat="1" ht="11.4">
      <c r="A35" s="264">
        <v>15</v>
      </c>
      <c r="B35" s="264" t="s">
        <v>57</v>
      </c>
      <c r="C35" s="265">
        <v>155.48140847630134</v>
      </c>
      <c r="Q35" s="265"/>
    </row>
    <row r="36" spans="1:17" s="264" customFormat="1" ht="11.4">
      <c r="A36" s="264">
        <v>16</v>
      </c>
      <c r="B36" s="264" t="s">
        <v>36</v>
      </c>
      <c r="C36" s="265">
        <v>135.28709482398108</v>
      </c>
      <c r="Q36" s="265"/>
    </row>
    <row r="37" spans="1:17" s="264" customFormat="1" ht="11.4">
      <c r="A37" s="264">
        <v>17</v>
      </c>
      <c r="B37" s="264" t="s">
        <v>82</v>
      </c>
      <c r="C37" s="265">
        <v>133.34060398710386</v>
      </c>
      <c r="Q37" s="265"/>
    </row>
    <row r="38" spans="1:17" s="264" customFormat="1" ht="11.4">
      <c r="A38" s="264">
        <v>18</v>
      </c>
      <c r="B38" s="264" t="s">
        <v>85</v>
      </c>
      <c r="C38" s="265">
        <v>121.70338226194664</v>
      </c>
      <c r="Q38" s="265"/>
    </row>
    <row r="39" spans="1:17" s="264" customFormat="1" ht="11.4">
      <c r="A39" s="264">
        <v>19</v>
      </c>
      <c r="B39" s="264" t="s">
        <v>65</v>
      </c>
      <c r="C39" s="265">
        <v>0</v>
      </c>
      <c r="Q39" s="265"/>
    </row>
    <row r="50" ht="15.9" customHeight="1"/>
    <row r="51" ht="15.9" customHeight="1"/>
    <row r="52" ht="15.9" customHeight="1"/>
    <row r="53" ht="15.9" customHeight="1"/>
    <row r="54" ht="15.9" customHeight="1"/>
    <row r="55" ht="15.9" customHeight="1"/>
    <row r="56" ht="15.9" customHeight="1"/>
    <row r="57" ht="15.9" customHeight="1"/>
    <row r="58" ht="15.9" customHeight="1"/>
    <row r="59" ht="15.9" customHeight="1"/>
    <row r="60" ht="15.9" customHeight="1"/>
    <row r="61" ht="15.9" customHeight="1"/>
    <row r="62" ht="15.9" customHeight="1"/>
    <row r="63" ht="15.9" customHeight="1"/>
    <row r="64" ht="15.9" customHeight="1"/>
    <row r="65" ht="15.9" customHeight="1"/>
    <row r="66" ht="15.9" customHeight="1"/>
    <row r="67" ht="15.9" customHeight="1"/>
    <row r="68" ht="15.9" customHeight="1"/>
    <row r="69" ht="15.9" customHeight="1"/>
    <row r="70" ht="15.9" customHeight="1"/>
  </sheetData>
  <sheetProtection selectLockedCells="1" selectUnlockedCells="1"/>
  <mergeCells count="25">
    <mergeCell ref="E8:E9"/>
    <mergeCell ref="F8:F9"/>
    <mergeCell ref="G8:I8"/>
    <mergeCell ref="J8:L8"/>
    <mergeCell ref="D1:L1"/>
    <mergeCell ref="C8:C9"/>
    <mergeCell ref="D8:D9"/>
    <mergeCell ref="G17:H17"/>
    <mergeCell ref="L17:M17"/>
    <mergeCell ref="A2:Q2"/>
    <mergeCell ref="A3:Q3"/>
    <mergeCell ref="A7:F7"/>
    <mergeCell ref="G7:L7"/>
    <mergeCell ref="M7:Q7"/>
    <mergeCell ref="P8:P9"/>
    <mergeCell ref="G19:H19"/>
    <mergeCell ref="Q8:Q9"/>
    <mergeCell ref="A10:Q10"/>
    <mergeCell ref="G16:H16"/>
    <mergeCell ref="L16:M16"/>
    <mergeCell ref="M8:M9"/>
    <mergeCell ref="N8:N9"/>
    <mergeCell ref="O8:O9"/>
    <mergeCell ref="A8:A9"/>
    <mergeCell ref="B8:B9"/>
  </mergeCells>
  <phoneticPr fontId="22" type="noConversion"/>
  <pageMargins left="0.15763888888888888" right="0.15763888888888888" top="0.39374999999999999" bottom="0.39374999999999999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65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A.R. Laane III mv. I gr.</vt:lpstr>
      <vt:lpstr>A.R.Laane III mv II gr</vt:lpstr>
      <vt:lpstr>A.R.Laane III mv. III gr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Spordiliit</dc:creator>
  <cp:lastModifiedBy>Spordiliit</cp:lastModifiedBy>
  <cp:lastPrinted>2016-06-06T07:02:41Z</cp:lastPrinted>
  <dcterms:created xsi:type="dcterms:W3CDTF">2015-05-31T19:04:53Z</dcterms:created>
  <dcterms:modified xsi:type="dcterms:W3CDTF">2016-06-06T07:03:24Z</dcterms:modified>
</cp:coreProperties>
</file>